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CBS\Desktop\Data_bile salts_Excel_20210318\"/>
    </mc:Choice>
  </mc:AlternateContent>
  <bookViews>
    <workbookView xWindow="3360" yWindow="2940" windowWidth="25035" windowHeight="17820" tabRatio="500" activeTab="4"/>
  </bookViews>
  <sheets>
    <sheet name="Plate Organization" sheetId="5" r:id="rId1"/>
    <sheet name="Day1" sheetId="2" r:id="rId2"/>
    <sheet name="Day2" sheetId="3" r:id="rId3"/>
    <sheet name="Day3" sheetId="4" r:id="rId4"/>
    <sheet name="Data organization" sheetId="1" r:id="rId5"/>
  </sheets>
  <externalReferences>
    <externalReference r:id="rId6"/>
  </externalReferenc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5" i="4" l="1"/>
  <c r="H25" i="4"/>
  <c r="G25" i="4"/>
  <c r="H23" i="4"/>
  <c r="G23" i="4"/>
  <c r="I22" i="4"/>
  <c r="H22" i="4"/>
  <c r="G22" i="4"/>
  <c r="H20" i="4"/>
  <c r="G20" i="4"/>
  <c r="I18" i="4"/>
  <c r="H18" i="4"/>
  <c r="G18" i="4"/>
  <c r="G17" i="4"/>
  <c r="O14" i="4"/>
  <c r="O13" i="4"/>
  <c r="N13" i="4"/>
  <c r="Q12" i="4"/>
  <c r="O11" i="4"/>
  <c r="I11" i="4"/>
  <c r="I24" i="4" s="1"/>
  <c r="H11" i="4"/>
  <c r="H24" i="4" s="1"/>
  <c r="G11" i="4"/>
  <c r="Q15" i="4" s="1"/>
  <c r="F11" i="4"/>
  <c r="E11" i="4"/>
  <c r="O15" i="4" s="1"/>
  <c r="D11" i="4"/>
  <c r="O10" i="4"/>
  <c r="N10" i="4"/>
  <c r="I10" i="4"/>
  <c r="I23" i="4" s="1"/>
  <c r="H10" i="4"/>
  <c r="G10" i="4"/>
  <c r="F10" i="4"/>
  <c r="E10" i="4"/>
  <c r="D10" i="4"/>
  <c r="N14" i="4" s="1"/>
  <c r="Q9" i="4"/>
  <c r="I9" i="4"/>
  <c r="H9" i="4"/>
  <c r="G9" i="4"/>
  <c r="P13" i="4" s="1"/>
  <c r="F9" i="4"/>
  <c r="E9" i="4"/>
  <c r="D9" i="4"/>
  <c r="O8" i="4"/>
  <c r="I8" i="4"/>
  <c r="I21" i="4" s="1"/>
  <c r="H8" i="4"/>
  <c r="H21" i="4" s="1"/>
  <c r="G8" i="4"/>
  <c r="P12" i="4" s="1"/>
  <c r="F8" i="4"/>
  <c r="E8" i="4"/>
  <c r="N12" i="4" s="1"/>
  <c r="D8" i="4"/>
  <c r="O12" i="4" s="1"/>
  <c r="I7" i="4"/>
  <c r="Q11" i="4" s="1"/>
  <c r="H7" i="4"/>
  <c r="G7" i="4"/>
  <c r="F7" i="4"/>
  <c r="E7" i="4"/>
  <c r="D7" i="4"/>
  <c r="N11" i="4" s="1"/>
  <c r="Q6" i="4"/>
  <c r="I6" i="4"/>
  <c r="I19" i="4" s="1"/>
  <c r="H6" i="4"/>
  <c r="H19" i="4" s="1"/>
  <c r="G6" i="4"/>
  <c r="G19" i="4" s="1"/>
  <c r="F6" i="4"/>
  <c r="E6" i="4"/>
  <c r="D6" i="4"/>
  <c r="I5" i="4"/>
  <c r="H5" i="4"/>
  <c r="G5" i="4"/>
  <c r="P9" i="4" s="1"/>
  <c r="F5" i="4"/>
  <c r="E5" i="4"/>
  <c r="D5" i="4"/>
  <c r="N9" i="4" s="1"/>
  <c r="J4" i="4"/>
  <c r="I4" i="4"/>
  <c r="I17" i="4" s="1"/>
  <c r="H4" i="4"/>
  <c r="H17" i="4" s="1"/>
  <c r="G4" i="4"/>
  <c r="F4" i="4"/>
  <c r="E4" i="4"/>
  <c r="D4" i="4"/>
  <c r="N8" i="4" s="1"/>
  <c r="J3" i="4"/>
  <c r="I3" i="4"/>
  <c r="P7" i="4" s="1"/>
  <c r="H3" i="4"/>
  <c r="H16" i="4" s="1"/>
  <c r="G3" i="4"/>
  <c r="G16" i="4" s="1"/>
  <c r="F3" i="4"/>
  <c r="E3" i="4"/>
  <c r="D3" i="4"/>
  <c r="N7" i="4" s="1"/>
  <c r="J2" i="4"/>
  <c r="O17" i="4" s="1"/>
  <c r="I2" i="4"/>
  <c r="I15" i="4" s="1"/>
  <c r="H2" i="4"/>
  <c r="H15" i="4" s="1"/>
  <c r="G2" i="4"/>
  <c r="G15" i="4" s="1"/>
  <c r="F2" i="4"/>
  <c r="E2" i="4"/>
  <c r="D2" i="4"/>
  <c r="N6" i="4" s="1"/>
  <c r="O15" i="3"/>
  <c r="O31" i="3" s="1"/>
  <c r="Q13" i="3"/>
  <c r="R29" i="3" s="1"/>
  <c r="P13" i="3"/>
  <c r="Q29" i="3" s="1"/>
  <c r="O12" i="3"/>
  <c r="O28" i="3" s="1"/>
  <c r="N11" i="3"/>
  <c r="N27" i="3" s="1"/>
  <c r="I11" i="3"/>
  <c r="H11" i="3"/>
  <c r="G11" i="3"/>
  <c r="P15" i="3" s="1"/>
  <c r="F11" i="3"/>
  <c r="E11" i="3"/>
  <c r="D11" i="3"/>
  <c r="N15" i="3" s="1"/>
  <c r="N31" i="3" s="1"/>
  <c r="I10" i="3"/>
  <c r="H10" i="3"/>
  <c r="G10" i="3"/>
  <c r="Q14" i="3" s="1"/>
  <c r="R30" i="3" s="1"/>
  <c r="F10" i="3"/>
  <c r="E10" i="3"/>
  <c r="O14" i="3" s="1"/>
  <c r="O30" i="3" s="1"/>
  <c r="D10" i="3"/>
  <c r="P9" i="3"/>
  <c r="I9" i="3"/>
  <c r="H9" i="3"/>
  <c r="G9" i="3"/>
  <c r="F9" i="3"/>
  <c r="E9" i="3"/>
  <c r="D9" i="3"/>
  <c r="O13" i="3" s="1"/>
  <c r="O29" i="3" s="1"/>
  <c r="Q8" i="3"/>
  <c r="R24" i="3" s="1"/>
  <c r="I8" i="3"/>
  <c r="P12" i="3" s="1"/>
  <c r="Q28" i="3" s="1"/>
  <c r="H8" i="3"/>
  <c r="G8" i="3"/>
  <c r="F8" i="3"/>
  <c r="E8" i="3"/>
  <c r="D8" i="3"/>
  <c r="N12" i="3" s="1"/>
  <c r="P7" i="3"/>
  <c r="O7" i="3"/>
  <c r="O23" i="3" s="1"/>
  <c r="I7" i="3"/>
  <c r="H7" i="3"/>
  <c r="G7" i="3"/>
  <c r="P11" i="3" s="1"/>
  <c r="Q27" i="3" s="1"/>
  <c r="F7" i="3"/>
  <c r="E7" i="3"/>
  <c r="D7" i="3"/>
  <c r="O11" i="3" s="1"/>
  <c r="O27" i="3" s="1"/>
  <c r="O6" i="3"/>
  <c r="O22" i="3" s="1"/>
  <c r="N6" i="3"/>
  <c r="N22" i="3" s="1"/>
  <c r="I6" i="3"/>
  <c r="Q10" i="3" s="1"/>
  <c r="H6" i="3"/>
  <c r="G6" i="3"/>
  <c r="P10" i="3" s="1"/>
  <c r="F6" i="3"/>
  <c r="E6" i="3"/>
  <c r="N10" i="3" s="1"/>
  <c r="N26" i="3" s="1"/>
  <c r="D6" i="3"/>
  <c r="O10" i="3" s="1"/>
  <c r="O26" i="3" s="1"/>
  <c r="I5" i="3"/>
  <c r="H5" i="3"/>
  <c r="G5" i="3"/>
  <c r="Q9" i="3" s="1"/>
  <c r="R25" i="3" s="1"/>
  <c r="F5" i="3"/>
  <c r="E5" i="3"/>
  <c r="D5" i="3"/>
  <c r="O9" i="3" s="1"/>
  <c r="O25" i="3" s="1"/>
  <c r="J4" i="3"/>
  <c r="O17" i="3" s="1"/>
  <c r="I4" i="3"/>
  <c r="H4" i="3"/>
  <c r="G4" i="3"/>
  <c r="P8" i="3" s="1"/>
  <c r="Q24" i="3" s="1"/>
  <c r="F4" i="3"/>
  <c r="N8" i="3" s="1"/>
  <c r="N24" i="3" s="1"/>
  <c r="E4" i="3"/>
  <c r="D4" i="3"/>
  <c r="J3" i="3"/>
  <c r="I3" i="3"/>
  <c r="H3" i="3"/>
  <c r="G3" i="3"/>
  <c r="Q7" i="3" s="1"/>
  <c r="R23" i="3" s="1"/>
  <c r="F3" i="3"/>
  <c r="E3" i="3"/>
  <c r="D3" i="3"/>
  <c r="N7" i="3" s="1"/>
  <c r="N23" i="3" s="1"/>
  <c r="J2" i="3"/>
  <c r="N17" i="3" s="1"/>
  <c r="I2" i="3"/>
  <c r="H2" i="3"/>
  <c r="Q6" i="3" s="1"/>
  <c r="R22" i="3" s="1"/>
  <c r="G2" i="3"/>
  <c r="F2" i="3"/>
  <c r="E2" i="3"/>
  <c r="D2" i="3"/>
  <c r="O15" i="2"/>
  <c r="N15" i="2"/>
  <c r="Q13" i="2"/>
  <c r="P13" i="2"/>
  <c r="O13" i="2"/>
  <c r="P11" i="2"/>
  <c r="O11" i="2"/>
  <c r="N11" i="2"/>
  <c r="I11" i="2"/>
  <c r="H11" i="2"/>
  <c r="G11" i="2"/>
  <c r="Q15" i="2" s="1"/>
  <c r="F11" i="2"/>
  <c r="E11" i="2"/>
  <c r="D11" i="2"/>
  <c r="N10" i="2"/>
  <c r="I10" i="2"/>
  <c r="H10" i="2"/>
  <c r="G10" i="2"/>
  <c r="Q14" i="2" s="1"/>
  <c r="F10" i="2"/>
  <c r="E10" i="2"/>
  <c r="O14" i="2" s="1"/>
  <c r="D10" i="2"/>
  <c r="I9" i="2"/>
  <c r="H9" i="2"/>
  <c r="G9" i="2"/>
  <c r="F9" i="2"/>
  <c r="E9" i="2"/>
  <c r="D9" i="2"/>
  <c r="N13" i="2" s="1"/>
  <c r="Q8" i="2"/>
  <c r="I8" i="2"/>
  <c r="H8" i="2"/>
  <c r="G8" i="2"/>
  <c r="Q12" i="2" s="1"/>
  <c r="F8" i="2"/>
  <c r="E8" i="2"/>
  <c r="D8" i="2"/>
  <c r="O12" i="2" s="1"/>
  <c r="P7" i="2"/>
  <c r="I7" i="2"/>
  <c r="H7" i="2"/>
  <c r="G7" i="2"/>
  <c r="Q11" i="2" s="1"/>
  <c r="F7" i="2"/>
  <c r="E7" i="2"/>
  <c r="D7" i="2"/>
  <c r="Q6" i="2"/>
  <c r="P6" i="2"/>
  <c r="O6" i="2"/>
  <c r="N6" i="2"/>
  <c r="I6" i="2"/>
  <c r="Q10" i="2" s="1"/>
  <c r="R26" i="2" s="1"/>
  <c r="H6" i="2"/>
  <c r="G6" i="2"/>
  <c r="F6" i="2"/>
  <c r="E6" i="2"/>
  <c r="O10" i="2" s="1"/>
  <c r="D6" i="2"/>
  <c r="I5" i="2"/>
  <c r="H5" i="2"/>
  <c r="G5" i="2"/>
  <c r="Q9" i="2" s="1"/>
  <c r="F5" i="2"/>
  <c r="E5" i="2"/>
  <c r="D5" i="2"/>
  <c r="O9" i="2" s="1"/>
  <c r="J4" i="2"/>
  <c r="O17" i="2" s="1"/>
  <c r="I4" i="2"/>
  <c r="H4" i="2"/>
  <c r="G4" i="2"/>
  <c r="P8" i="2" s="1"/>
  <c r="Q24" i="2" s="1"/>
  <c r="F4" i="2"/>
  <c r="E4" i="2"/>
  <c r="D4" i="2"/>
  <c r="O8" i="2" s="1"/>
  <c r="J3" i="2"/>
  <c r="I3" i="2"/>
  <c r="H3" i="2"/>
  <c r="G3" i="2"/>
  <c r="Q7" i="2" s="1"/>
  <c r="F3" i="2"/>
  <c r="E3" i="2"/>
  <c r="O7" i="2" s="1"/>
  <c r="D3" i="2"/>
  <c r="N7" i="2" s="1"/>
  <c r="J2" i="2"/>
  <c r="N17" i="2" s="1"/>
  <c r="I2" i="2"/>
  <c r="H2" i="2"/>
  <c r="G2" i="2"/>
  <c r="F2" i="2"/>
  <c r="E2" i="2"/>
  <c r="D2" i="2"/>
  <c r="N22" i="4" l="1"/>
  <c r="Q23" i="4"/>
  <c r="O30" i="4"/>
  <c r="O28" i="4"/>
  <c r="O26" i="4"/>
  <c r="N28" i="4"/>
  <c r="N30" i="4"/>
  <c r="Q28" i="4"/>
  <c r="N25" i="4"/>
  <c r="R28" i="4"/>
  <c r="O29" i="4"/>
  <c r="N23" i="4"/>
  <c r="O27" i="4"/>
  <c r="R22" i="4"/>
  <c r="N27" i="4"/>
  <c r="O24" i="4"/>
  <c r="N29" i="4"/>
  <c r="N15" i="4"/>
  <c r="N31" i="4" s="1"/>
  <c r="P8" i="4"/>
  <c r="Q24" i="4" s="1"/>
  <c r="O7" i="4"/>
  <c r="Q8" i="4"/>
  <c r="P15" i="4"/>
  <c r="G24" i="4"/>
  <c r="O6" i="4"/>
  <c r="O22" i="4" s="1"/>
  <c r="Q7" i="4"/>
  <c r="R23" i="4" s="1"/>
  <c r="Q13" i="4"/>
  <c r="R29" i="4" s="1"/>
  <c r="P6" i="4"/>
  <c r="Q22" i="4" s="1"/>
  <c r="I16" i="4"/>
  <c r="P14" i="4"/>
  <c r="Q30" i="4" s="1"/>
  <c r="Q14" i="4"/>
  <c r="R30" i="4" s="1"/>
  <c r="I20" i="4"/>
  <c r="G21" i="4"/>
  <c r="O9" i="4"/>
  <c r="Q10" i="4"/>
  <c r="N17" i="4"/>
  <c r="N24" i="4" s="1"/>
  <c r="P11" i="4"/>
  <c r="Q27" i="4" s="1"/>
  <c r="P10" i="4"/>
  <c r="Q26" i="4" s="1"/>
  <c r="Q26" i="3"/>
  <c r="Q23" i="3"/>
  <c r="Q31" i="3"/>
  <c r="N28" i="3"/>
  <c r="R26" i="3"/>
  <c r="Q25" i="3"/>
  <c r="P14" i="3"/>
  <c r="Q30" i="3" s="1"/>
  <c r="Q11" i="3"/>
  <c r="R27" i="3" s="1"/>
  <c r="P6" i="3"/>
  <c r="Q22" i="3" s="1"/>
  <c r="N9" i="3"/>
  <c r="N25" i="3" s="1"/>
  <c r="O8" i="3"/>
  <c r="O24" i="3" s="1"/>
  <c r="Q12" i="3"/>
  <c r="R28" i="3" s="1"/>
  <c r="Q15" i="3"/>
  <c r="R31" i="3" s="1"/>
  <c r="N13" i="3"/>
  <c r="N29" i="3" s="1"/>
  <c r="N14" i="3"/>
  <c r="N30" i="3" s="1"/>
  <c r="N31" i="2"/>
  <c r="O31" i="2"/>
  <c r="O28" i="2"/>
  <c r="R31" i="2"/>
  <c r="O30" i="2"/>
  <c r="N23" i="2"/>
  <c r="Q23" i="2"/>
  <c r="O23" i="2"/>
  <c r="R30" i="2"/>
  <c r="O25" i="2"/>
  <c r="N22" i="2"/>
  <c r="R23" i="2"/>
  <c r="O22" i="2"/>
  <c r="N27" i="2"/>
  <c r="Q22" i="2"/>
  <c r="R28" i="2"/>
  <c r="O27" i="2"/>
  <c r="R25" i="2"/>
  <c r="R22" i="2"/>
  <c r="Q27" i="2"/>
  <c r="O29" i="2"/>
  <c r="O24" i="2"/>
  <c r="R24" i="2"/>
  <c r="Q29" i="2"/>
  <c r="N29" i="2"/>
  <c r="N26" i="2"/>
  <c r="R29" i="2"/>
  <c r="O26" i="2"/>
  <c r="R27" i="2"/>
  <c r="N14" i="2"/>
  <c r="N30" i="2" s="1"/>
  <c r="P14" i="2"/>
  <c r="Q30" i="2" s="1"/>
  <c r="N9" i="2"/>
  <c r="N25" i="2" s="1"/>
  <c r="P10" i="2"/>
  <c r="Q26" i="2" s="1"/>
  <c r="N12" i="2"/>
  <c r="N28" i="2" s="1"/>
  <c r="N8" i="2"/>
  <c r="N24" i="2" s="1"/>
  <c r="P9" i="2"/>
  <c r="Q25" i="2" s="1"/>
  <c r="P12" i="2"/>
  <c r="Q28" i="2" s="1"/>
  <c r="P15" i="2"/>
  <c r="Q31" i="2" s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F57" i="1"/>
  <c r="E57" i="1"/>
  <c r="B58" i="1"/>
  <c r="D58" i="1"/>
  <c r="B59" i="1"/>
  <c r="D59" i="1"/>
  <c r="B60" i="1"/>
  <c r="D60" i="1"/>
  <c r="B61" i="1"/>
  <c r="D61" i="1"/>
  <c r="B62" i="1"/>
  <c r="D62" i="1"/>
  <c r="B63" i="1"/>
  <c r="D63" i="1"/>
  <c r="B64" i="1"/>
  <c r="D64" i="1"/>
  <c r="B65" i="1"/>
  <c r="D65" i="1"/>
  <c r="B66" i="1"/>
  <c r="D66" i="1"/>
  <c r="D57" i="1"/>
  <c r="B57" i="1"/>
  <c r="R26" i="4" l="1"/>
  <c r="Q31" i="4"/>
  <c r="R25" i="4"/>
  <c r="R27" i="4"/>
  <c r="R31" i="4"/>
  <c r="O31" i="4"/>
  <c r="O25" i="4"/>
  <c r="R24" i="4"/>
  <c r="N26" i="4"/>
  <c r="Q29" i="4"/>
  <c r="O23" i="4"/>
  <c r="Q25" i="4"/>
</calcChain>
</file>

<file path=xl/sharedStrings.xml><?xml version="1.0" encoding="utf-8"?>
<sst xmlns="http://schemas.openxmlformats.org/spreadsheetml/2006/main" count="358" uniqueCount="95">
  <si>
    <t>Plate Organinzation</t>
  </si>
  <si>
    <t>A</t>
  </si>
  <si>
    <t>B</t>
  </si>
  <si>
    <t>C</t>
  </si>
  <si>
    <t>D</t>
  </si>
  <si>
    <t>E</t>
  </si>
  <si>
    <t>F</t>
  </si>
  <si>
    <t>G</t>
  </si>
  <si>
    <t>H</t>
  </si>
  <si>
    <t>Reference Promoter</t>
  </si>
  <si>
    <t>GDCA</t>
  </si>
  <si>
    <t>TDCA</t>
  </si>
  <si>
    <t>0μM</t>
  </si>
  <si>
    <t>10μM</t>
  </si>
  <si>
    <t>20μM</t>
  </si>
  <si>
    <t>40μM</t>
  </si>
  <si>
    <t>60μM</t>
  </si>
  <si>
    <t>80μM</t>
  </si>
  <si>
    <t>100μM</t>
  </si>
  <si>
    <t>120μM</t>
  </si>
  <si>
    <t>160μM</t>
  </si>
  <si>
    <t>200μM</t>
  </si>
  <si>
    <t>Average</t>
  </si>
  <si>
    <t>Stdeva</t>
  </si>
  <si>
    <t>REF</t>
  </si>
  <si>
    <t>RPU</t>
  </si>
  <si>
    <t>Total</t>
  </si>
  <si>
    <t>Averaage</t>
  </si>
  <si>
    <t/>
  </si>
  <si>
    <t>Coli/GFP | Geometric Mean (BL1-H)</t>
  </si>
  <si>
    <t>B1.fcs</t>
  </si>
  <si>
    <t>B2.fcs</t>
  </si>
  <si>
    <t>B3.fcs</t>
  </si>
  <si>
    <t>B4.fcs</t>
  </si>
  <si>
    <t>B5.fcs</t>
  </si>
  <si>
    <t>B6.fcs</t>
  </si>
  <si>
    <t>B7.fcs</t>
  </si>
  <si>
    <t>B8.fcs</t>
  </si>
  <si>
    <t>B9.fcs</t>
  </si>
  <si>
    <t>B10.fcs</t>
  </si>
  <si>
    <t>C1.fcs</t>
  </si>
  <si>
    <t>C2.fcs</t>
  </si>
  <si>
    <t>C3.fcs</t>
  </si>
  <si>
    <t>C4.fcs</t>
  </si>
  <si>
    <t>C5.fcs</t>
  </si>
  <si>
    <t>C6.fcs</t>
  </si>
  <si>
    <t>C7.fcs</t>
  </si>
  <si>
    <t>C8.fcs</t>
  </si>
  <si>
    <t>C9.fcs</t>
  </si>
  <si>
    <t>C10.fcs</t>
  </si>
  <si>
    <t>D1.fcs</t>
  </si>
  <si>
    <t>D2.fcs</t>
  </si>
  <si>
    <t>D3.fcs</t>
  </si>
  <si>
    <t>D4.fcs</t>
  </si>
  <si>
    <t>D5.fcs</t>
  </si>
  <si>
    <t>D6.fcs</t>
  </si>
  <si>
    <t>D7.fcs</t>
  </si>
  <si>
    <t>D8.fcs</t>
  </si>
  <si>
    <t>D9.fcs</t>
  </si>
  <si>
    <t>D10.fcs</t>
  </si>
  <si>
    <t>E1.fcs</t>
  </si>
  <si>
    <t>E2.fcs</t>
  </si>
  <si>
    <t>E3.fcs</t>
  </si>
  <si>
    <t>E4.fcs</t>
  </si>
  <si>
    <t>E5.fcs</t>
  </si>
  <si>
    <t>E6.fcs</t>
  </si>
  <si>
    <t>E7.fcs</t>
  </si>
  <si>
    <t>E8.fcs</t>
  </si>
  <si>
    <t>E9.fcs</t>
  </si>
  <si>
    <t>E10.fcs</t>
  </si>
  <si>
    <t>F1.fcs</t>
  </si>
  <si>
    <t>F2.fcs</t>
  </si>
  <si>
    <t>F3.fcs</t>
  </si>
  <si>
    <t>F4.fcs</t>
  </si>
  <si>
    <t>F5.fcs</t>
  </si>
  <si>
    <t>F6.fcs</t>
  </si>
  <si>
    <t>F7.fcs</t>
  </si>
  <si>
    <t>F8.fcs</t>
  </si>
  <si>
    <t>F9.fcs</t>
  </si>
  <si>
    <t>F10.fcs</t>
  </si>
  <si>
    <t>G1.fcs</t>
  </si>
  <si>
    <t>G2.fcs</t>
  </si>
  <si>
    <t>G3.fcs</t>
  </si>
  <si>
    <t>G4.fcs</t>
  </si>
  <si>
    <t>G5.fcs</t>
  </si>
  <si>
    <t>G6.fcs</t>
  </si>
  <si>
    <t>G7.fcs</t>
  </si>
  <si>
    <t>G8.fcs</t>
  </si>
  <si>
    <t>G9.fcs</t>
  </si>
  <si>
    <t>G10.fcs</t>
  </si>
  <si>
    <t>H7.fcs</t>
  </si>
  <si>
    <t>H8.fcs</t>
  </si>
  <si>
    <t>H9.fcs</t>
  </si>
  <si>
    <t>Mean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</si>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</sst>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0" fillId="4" borderId="0" xfId="0" applyFill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21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algn="ctr" rtl="1"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VtrAC - GDCA</a:t>
            </a:r>
          </a:p>
        </c:rich>
      </c:tx>
      <c:layout>
        <c:manualLayout>
          <c:xMode val="edge"/>
          <c:yMode val="edge"/>
          <c:x val="0.15408508311461067"/>
          <c:y val="6.48148148148148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725699912510936"/>
          <c:y val="6.7592592592592607E-2"/>
          <c:w val="0.80676377952755907"/>
          <c:h val="0.81506197142023917"/>
        </c:manualLayout>
      </c:layout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pPr>
              <a:solidFill>
                <a:srgbClr val="000000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3175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[1]Sheet0!$O$22:$O$31</c:f>
                <c:numCache>
                  <c:formatCode>General</c:formatCode>
                  <c:ptCount val="10"/>
                  <c:pt idx="0">
                    <c:v>4.1551595789955827E-2</c:v>
                  </c:pt>
                  <c:pt idx="1">
                    <c:v>0.71628003759787184</c:v>
                  </c:pt>
                  <c:pt idx="2">
                    <c:v>3.0971345558124592</c:v>
                  </c:pt>
                  <c:pt idx="3">
                    <c:v>5.324522432396277</c:v>
                  </c:pt>
                  <c:pt idx="4">
                    <c:v>5.5262106560225188</c:v>
                  </c:pt>
                  <c:pt idx="5">
                    <c:v>2.4745083457816244</c:v>
                  </c:pt>
                  <c:pt idx="6">
                    <c:v>11.02806072872065</c:v>
                  </c:pt>
                  <c:pt idx="7">
                    <c:v>5.0662920728534875</c:v>
                  </c:pt>
                  <c:pt idx="8">
                    <c:v>5.3556477295777469</c:v>
                  </c:pt>
                  <c:pt idx="9">
                    <c:v>11.870246479236087</c:v>
                  </c:pt>
                </c:numCache>
              </c:numRef>
            </c:plus>
            <c:minus>
              <c:numRef>
                <c:f>[1]Sheet0!$O$22:$O$31</c:f>
                <c:numCache>
                  <c:formatCode>General</c:formatCode>
                  <c:ptCount val="10"/>
                  <c:pt idx="0">
                    <c:v>4.1551595789955827E-2</c:v>
                  </c:pt>
                  <c:pt idx="1">
                    <c:v>0.71628003759787184</c:v>
                  </c:pt>
                  <c:pt idx="2">
                    <c:v>3.0971345558124592</c:v>
                  </c:pt>
                  <c:pt idx="3">
                    <c:v>5.324522432396277</c:v>
                  </c:pt>
                  <c:pt idx="4">
                    <c:v>5.5262106560225188</c:v>
                  </c:pt>
                  <c:pt idx="5">
                    <c:v>2.4745083457816244</c:v>
                  </c:pt>
                  <c:pt idx="6">
                    <c:v>11.02806072872065</c:v>
                  </c:pt>
                  <c:pt idx="7">
                    <c:v>5.0662920728534875</c:v>
                  </c:pt>
                  <c:pt idx="8">
                    <c:v>5.3556477295777469</c:v>
                  </c:pt>
                  <c:pt idx="9">
                    <c:v>11.870246479236087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[1]Sheet0!$M$22:$M$31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  <c:pt idx="5">
                  <c:v>80</c:v>
                </c:pt>
                <c:pt idx="6">
                  <c:v>100</c:v>
                </c:pt>
                <c:pt idx="7">
                  <c:v>120</c:v>
                </c:pt>
                <c:pt idx="8">
                  <c:v>160</c:v>
                </c:pt>
                <c:pt idx="9">
                  <c:v>200</c:v>
                </c:pt>
              </c:numCache>
            </c:numRef>
          </c:xVal>
          <c:yVal>
            <c:numRef>
              <c:f>[1]Sheet0!$N$22:$N$31</c:f>
              <c:numCache>
                <c:formatCode>General</c:formatCode>
                <c:ptCount val="10"/>
                <c:pt idx="0">
                  <c:v>1.4029727497935591</c:v>
                </c:pt>
                <c:pt idx="1">
                  <c:v>4.9719240297274974</c:v>
                </c:pt>
                <c:pt idx="2">
                  <c:v>11.858794384805945</c:v>
                </c:pt>
                <c:pt idx="3">
                  <c:v>20.507018992568124</c:v>
                </c:pt>
                <c:pt idx="4">
                  <c:v>26.651527663088356</c:v>
                </c:pt>
                <c:pt idx="5">
                  <c:v>29.211395540875309</c:v>
                </c:pt>
                <c:pt idx="6">
                  <c:v>49.93063583815028</c:v>
                </c:pt>
                <c:pt idx="7">
                  <c:v>51.238645747316262</c:v>
                </c:pt>
                <c:pt idx="8">
                  <c:v>55.821635012386452</c:v>
                </c:pt>
                <c:pt idx="9">
                  <c:v>66.674649050371585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13-4E72-BFAD-C959ACDE2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0395376"/>
        <c:axId val="1"/>
      </c:scatterChart>
      <c:valAx>
        <c:axId val="1290395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RPU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290395376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984251969" l="0.78740157499999996" r="0.78740157499999996" t="0.984251969" header="0.5" footer="0.5"/>
    <c:pageSetup orientation="portrait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algn="ctr" rtl="1"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VtrAC - TDCA</a:t>
            </a:r>
          </a:p>
        </c:rich>
      </c:tx>
      <c:layout>
        <c:manualLayout>
          <c:xMode val="edge"/>
          <c:yMode val="edge"/>
          <c:x val="0.14961154855643044"/>
          <c:y val="5.55555555555555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725699912510936"/>
          <c:y val="5.8333333333333341E-2"/>
          <c:w val="0.80676377952755907"/>
          <c:h val="0.82432123067949836"/>
        </c:manualLayout>
      </c:layout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square"/>
            <c:size val="9"/>
            <c:spPr>
              <a:solidFill>
                <a:srgbClr val="000000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3175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[1]Sheet0!$R$22:$R$31</c:f>
                <c:numCache>
                  <c:formatCode>General</c:formatCode>
                  <c:ptCount val="10"/>
                  <c:pt idx="0">
                    <c:v>5.1549096730020179E-2</c:v>
                  </c:pt>
                  <c:pt idx="1">
                    <c:v>0.21004451902128624</c:v>
                  </c:pt>
                  <c:pt idx="2">
                    <c:v>1.4269263521736906</c:v>
                  </c:pt>
                  <c:pt idx="3">
                    <c:v>0.80652611715490174</c:v>
                  </c:pt>
                  <c:pt idx="4">
                    <c:v>1.2199145219365728</c:v>
                  </c:pt>
                  <c:pt idx="5">
                    <c:v>8.9892654873955991</c:v>
                  </c:pt>
                  <c:pt idx="6">
                    <c:v>5.5560436795631167</c:v>
                  </c:pt>
                  <c:pt idx="7">
                    <c:v>6.76579752604402</c:v>
                  </c:pt>
                  <c:pt idx="8">
                    <c:v>4.4004486611506515</c:v>
                  </c:pt>
                  <c:pt idx="9">
                    <c:v>3.1730239287745032</c:v>
                  </c:pt>
                </c:numCache>
              </c:numRef>
            </c:plus>
            <c:minus>
              <c:numRef>
                <c:f>[1]Sheet0!$R$22:$R$31</c:f>
                <c:numCache>
                  <c:formatCode>General</c:formatCode>
                  <c:ptCount val="10"/>
                  <c:pt idx="0">
                    <c:v>5.1549096730020179E-2</c:v>
                  </c:pt>
                  <c:pt idx="1">
                    <c:v>0.21004451902128624</c:v>
                  </c:pt>
                  <c:pt idx="2">
                    <c:v>1.4269263521736906</c:v>
                  </c:pt>
                  <c:pt idx="3">
                    <c:v>0.80652611715490174</c:v>
                  </c:pt>
                  <c:pt idx="4">
                    <c:v>1.2199145219365728</c:v>
                  </c:pt>
                  <c:pt idx="5">
                    <c:v>8.9892654873955991</c:v>
                  </c:pt>
                  <c:pt idx="6">
                    <c:v>5.5560436795631167</c:v>
                  </c:pt>
                  <c:pt idx="7">
                    <c:v>6.76579752604402</c:v>
                  </c:pt>
                  <c:pt idx="8">
                    <c:v>4.4004486611506515</c:v>
                  </c:pt>
                  <c:pt idx="9">
                    <c:v>3.1730239287745032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[1]Sheet0!$P$22:$P$31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  <c:pt idx="5">
                  <c:v>80</c:v>
                </c:pt>
                <c:pt idx="6">
                  <c:v>100</c:v>
                </c:pt>
                <c:pt idx="7">
                  <c:v>120</c:v>
                </c:pt>
                <c:pt idx="8">
                  <c:v>160</c:v>
                </c:pt>
                <c:pt idx="9">
                  <c:v>200</c:v>
                </c:pt>
              </c:numCache>
            </c:numRef>
          </c:xVal>
          <c:yVal>
            <c:numRef>
              <c:f>[1]Sheet0!$Q$22:$Q$31</c:f>
              <c:numCache>
                <c:formatCode>General</c:formatCode>
                <c:ptCount val="10"/>
                <c:pt idx="0">
                  <c:v>1.41701073492981</c:v>
                </c:pt>
                <c:pt idx="1">
                  <c:v>6.569777043765483</c:v>
                </c:pt>
                <c:pt idx="2">
                  <c:v>9.1932287365813377</c:v>
                </c:pt>
                <c:pt idx="3">
                  <c:v>15.826589595375722</c:v>
                </c:pt>
                <c:pt idx="4">
                  <c:v>21.710982658959537</c:v>
                </c:pt>
                <c:pt idx="5">
                  <c:v>29.829066886870354</c:v>
                </c:pt>
                <c:pt idx="6">
                  <c:v>56.075144508670519</c:v>
                </c:pt>
                <c:pt idx="7">
                  <c:v>44.497935590421136</c:v>
                </c:pt>
                <c:pt idx="8">
                  <c:v>67.201486374896774</c:v>
                </c:pt>
                <c:pt idx="9">
                  <c:v>76.593724194880252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4E-40CF-B339-ED8758C09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0395792"/>
        <c:axId val="1"/>
      </c:scatterChart>
      <c:valAx>
        <c:axId val="1290395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RPU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1290395792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0.984251969" l="0.78740157499999996" r="0.78740157499999996" t="0.984251969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organization'!$B$56</c:f>
              <c:strCache>
                <c:ptCount val="1"/>
                <c:pt idx="0">
                  <c:v>GDCA</c:v>
                </c:pt>
              </c:strCache>
            </c:strRef>
          </c:tx>
          <c:spPr>
            <a:ln w="4762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'Data organization'!$E$57:$E$66</c:f>
                <c:numCache>
                  <c:formatCode>General</c:formatCode>
                  <c:ptCount val="10"/>
                  <c:pt idx="0">
                    <c:v>0.61005900451753337</c:v>
                  </c:pt>
                  <c:pt idx="1">
                    <c:v>4.3995568905665046</c:v>
                  </c:pt>
                  <c:pt idx="2">
                    <c:v>9.1355996429640687</c:v>
                  </c:pt>
                  <c:pt idx="3">
                    <c:v>14.775168561823113</c:v>
                  </c:pt>
                  <c:pt idx="4">
                    <c:v>12.917430609772406</c:v>
                  </c:pt>
                  <c:pt idx="5">
                    <c:v>16.026352900653986</c:v>
                  </c:pt>
                  <c:pt idx="6">
                    <c:v>18.471772920597186</c:v>
                  </c:pt>
                  <c:pt idx="7">
                    <c:v>12.688498371365348</c:v>
                  </c:pt>
                  <c:pt idx="8">
                    <c:v>12.635993362605188</c:v>
                  </c:pt>
                  <c:pt idx="9">
                    <c:v>10.834415432410173</c:v>
                  </c:pt>
                </c:numCache>
              </c:numRef>
            </c:plus>
            <c:minus>
              <c:numRef>
                <c:f>'Data organization'!$E$57:$E$66</c:f>
                <c:numCache>
                  <c:formatCode>General</c:formatCode>
                  <c:ptCount val="10"/>
                  <c:pt idx="0">
                    <c:v>0.61005900451753337</c:v>
                  </c:pt>
                  <c:pt idx="1">
                    <c:v>4.3995568905665046</c:v>
                  </c:pt>
                  <c:pt idx="2">
                    <c:v>9.1355996429640687</c:v>
                  </c:pt>
                  <c:pt idx="3">
                    <c:v>14.775168561823113</c:v>
                  </c:pt>
                  <c:pt idx="4">
                    <c:v>12.917430609772406</c:v>
                  </c:pt>
                  <c:pt idx="5">
                    <c:v>16.026352900653986</c:v>
                  </c:pt>
                  <c:pt idx="6">
                    <c:v>18.471772920597186</c:v>
                  </c:pt>
                  <c:pt idx="7">
                    <c:v>12.688498371365348</c:v>
                  </c:pt>
                  <c:pt idx="8">
                    <c:v>12.635993362605188</c:v>
                  </c:pt>
                  <c:pt idx="9">
                    <c:v>10.834415432410173</c:v>
                  </c:pt>
                </c:numCache>
              </c:numRef>
            </c:minus>
          </c:errBars>
          <c:xVal>
            <c:numRef>
              <c:f>'Data organization'!$A$57:$A$66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  <c:pt idx="5">
                  <c:v>80</c:v>
                </c:pt>
                <c:pt idx="6">
                  <c:v>100</c:v>
                </c:pt>
                <c:pt idx="7">
                  <c:v>120</c:v>
                </c:pt>
                <c:pt idx="8">
                  <c:v>160</c:v>
                </c:pt>
                <c:pt idx="9">
                  <c:v>200</c:v>
                </c:pt>
              </c:numCache>
            </c:numRef>
          </c:xVal>
          <c:yVal>
            <c:numRef>
              <c:f>'Data organization'!$B$57:$B$66</c:f>
              <c:numCache>
                <c:formatCode>General</c:formatCode>
                <c:ptCount val="10"/>
                <c:pt idx="0">
                  <c:v>1.7265279760694934</c:v>
                </c:pt>
                <c:pt idx="1">
                  <c:v>7.7269909951183919</c:v>
                </c:pt>
                <c:pt idx="2">
                  <c:v>15.584896505720598</c:v>
                </c:pt>
                <c:pt idx="3">
                  <c:v>29.323731972277965</c:v>
                </c:pt>
                <c:pt idx="4">
                  <c:v>36.058353299983743</c:v>
                </c:pt>
                <c:pt idx="5">
                  <c:v>45.308269203785507</c:v>
                </c:pt>
                <c:pt idx="6">
                  <c:v>53.816594175185493</c:v>
                </c:pt>
                <c:pt idx="7">
                  <c:v>57.647030483807377</c:v>
                </c:pt>
                <c:pt idx="8">
                  <c:v>65.723171425887173</c:v>
                </c:pt>
                <c:pt idx="9">
                  <c:v>71.151154601786928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5B8-41A9-A71E-1580DC41DD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4220872"/>
        <c:axId val="-2074467896"/>
      </c:scatterChart>
      <c:valAx>
        <c:axId val="-2074220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4467896"/>
        <c:crosses val="autoZero"/>
        <c:crossBetween val="midCat"/>
      </c:valAx>
      <c:valAx>
        <c:axId val="-2074467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20742208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02820866141732"/>
          <c:y val="0.21878937007874"/>
          <c:w val="0.11940135608049"/>
          <c:h val="9.2976450860309104E-2"/>
        </c:manualLayout>
      </c:layout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'Data organization'!$D$56</c:f>
              <c:strCache>
                <c:ptCount val="1"/>
                <c:pt idx="0">
                  <c:v>TDCA</c:v>
                </c:pt>
              </c:strCache>
            </c:strRef>
          </c:tx>
          <c:spPr>
            <a:ln w="4762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'Data organization'!$F$57:$F$66</c:f>
                <c:numCache>
                  <c:formatCode>General</c:formatCode>
                  <c:ptCount val="10"/>
                  <c:pt idx="0">
                    <c:v>0.44315433663984399</c:v>
                  </c:pt>
                  <c:pt idx="1">
                    <c:v>3.145363336471839</c:v>
                  </c:pt>
                  <c:pt idx="2">
                    <c:v>4.7130171697219421</c:v>
                  </c:pt>
                  <c:pt idx="3">
                    <c:v>13.038265958280228</c:v>
                  </c:pt>
                  <c:pt idx="4">
                    <c:v>17.515731040509639</c:v>
                  </c:pt>
                  <c:pt idx="5">
                    <c:v>12.046715880056984</c:v>
                  </c:pt>
                  <c:pt idx="6">
                    <c:v>13.630556748628683</c:v>
                  </c:pt>
                  <c:pt idx="7">
                    <c:v>19.141836765420969</c:v>
                  </c:pt>
                  <c:pt idx="8">
                    <c:v>15.033824980223384</c:v>
                  </c:pt>
                  <c:pt idx="9">
                    <c:v>13.982416953497189</c:v>
                  </c:pt>
                </c:numCache>
              </c:numRef>
            </c:plus>
            <c:minus>
              <c:numRef>
                <c:f>'Data organization'!$F$57:$F$66</c:f>
                <c:numCache>
                  <c:formatCode>General</c:formatCode>
                  <c:ptCount val="10"/>
                  <c:pt idx="0">
                    <c:v>0.44315433663984399</c:v>
                  </c:pt>
                  <c:pt idx="1">
                    <c:v>3.145363336471839</c:v>
                  </c:pt>
                  <c:pt idx="2">
                    <c:v>4.7130171697219421</c:v>
                  </c:pt>
                  <c:pt idx="3">
                    <c:v>13.038265958280228</c:v>
                  </c:pt>
                  <c:pt idx="4">
                    <c:v>17.515731040509639</c:v>
                  </c:pt>
                  <c:pt idx="5">
                    <c:v>12.046715880056984</c:v>
                  </c:pt>
                  <c:pt idx="6">
                    <c:v>13.630556748628683</c:v>
                  </c:pt>
                  <c:pt idx="7">
                    <c:v>19.141836765420969</c:v>
                  </c:pt>
                  <c:pt idx="8">
                    <c:v>15.033824980223384</c:v>
                  </c:pt>
                  <c:pt idx="9">
                    <c:v>13.982416953497189</c:v>
                  </c:pt>
                </c:numCache>
              </c:numRef>
            </c:minus>
          </c:errBars>
          <c:xVal>
            <c:numRef>
              <c:f>'Data organization'!$C$57:$C$66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  <c:pt idx="5">
                  <c:v>80</c:v>
                </c:pt>
                <c:pt idx="6">
                  <c:v>100</c:v>
                </c:pt>
                <c:pt idx="7">
                  <c:v>120</c:v>
                </c:pt>
                <c:pt idx="8">
                  <c:v>160</c:v>
                </c:pt>
                <c:pt idx="9">
                  <c:v>200</c:v>
                </c:pt>
              </c:numCache>
            </c:numRef>
          </c:xVal>
          <c:yVal>
            <c:numRef>
              <c:f>'Data organization'!$D$57:$D$66</c:f>
              <c:numCache>
                <c:formatCode>General</c:formatCode>
                <c:ptCount val="10"/>
                <c:pt idx="0">
                  <c:v>1.5882994364390459</c:v>
                </c:pt>
                <c:pt idx="1">
                  <c:v>6.8850671217339432</c:v>
                </c:pt>
                <c:pt idx="2">
                  <c:v>12.573531045341211</c:v>
                </c:pt>
                <c:pt idx="3">
                  <c:v>23.930840191080634</c:v>
                </c:pt>
                <c:pt idx="4">
                  <c:v>33.86816712840195</c:v>
                </c:pt>
                <c:pt idx="5">
                  <c:v>39.984037181675056</c:v>
                </c:pt>
                <c:pt idx="6">
                  <c:v>60.374354940320067</c:v>
                </c:pt>
                <c:pt idx="7">
                  <c:v>60.448610768277319</c:v>
                </c:pt>
                <c:pt idx="8">
                  <c:v>72.74950199313875</c:v>
                </c:pt>
                <c:pt idx="9">
                  <c:v>79.490285783909357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0E-4163-BABE-4013E8F922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9993304"/>
        <c:axId val="-2070830392"/>
      </c:scatterChart>
      <c:valAx>
        <c:axId val="-2069993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70830392"/>
        <c:crosses val="autoZero"/>
        <c:crossBetween val="midCat"/>
      </c:valAx>
      <c:valAx>
        <c:axId val="-20708303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20699933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85725</xdr:colOff>
      <xdr:row>33</xdr:row>
      <xdr:rowOff>152400</xdr:rowOff>
    </xdr:from>
    <xdr:to>
      <xdr:col>15</xdr:col>
      <xdr:colOff>552450</xdr:colOff>
      <xdr:row>51</xdr:row>
      <xdr:rowOff>152400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66675</xdr:colOff>
      <xdr:row>53</xdr:row>
      <xdr:rowOff>76200</xdr:rowOff>
    </xdr:from>
    <xdr:to>
      <xdr:col>15</xdr:col>
      <xdr:colOff>533400</xdr:colOff>
      <xdr:row>71</xdr:row>
      <xdr:rowOff>85725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25400</xdr:colOff>
      <xdr:row>51</xdr:row>
      <xdr:rowOff>38100</xdr:rowOff>
    </xdr:from>
    <xdr:to>
      <xdr:col>15</xdr:col>
      <xdr:colOff>469900</xdr:colOff>
      <xdr:row>65</xdr:row>
      <xdr:rowOff>114300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749300</xdr:colOff>
      <xdr:row>67</xdr:row>
      <xdr:rowOff>177800</xdr:rowOff>
    </xdr:from>
    <xdr:to>
      <xdr:col>15</xdr:col>
      <xdr:colOff>368300</xdr:colOff>
      <xdr:row>82</xdr:row>
      <xdr:rowOff>63500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BS/Desktop/Data%20bile%20salts_no%20fcs_20201013/Data_Bile%20salts/Fig2/F2D/20200901_Day1/20200901_VtrA_titration%20curve_Day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0"/>
    </sheetNames>
    <sheetDataSet>
      <sheetData sheetId="0">
        <row r="22">
          <cell r="M22">
            <v>0</v>
          </cell>
          <cell r="N22">
            <v>1.4029727497935591</v>
          </cell>
          <cell r="O22">
            <v>4.1551595789955827E-2</v>
          </cell>
          <cell r="P22">
            <v>0</v>
          </cell>
          <cell r="Q22">
            <v>1.41701073492981</v>
          </cell>
          <cell r="R22">
            <v>5.1549096730020179E-2</v>
          </cell>
        </row>
        <row r="23">
          <cell r="M23">
            <v>10</v>
          </cell>
          <cell r="N23">
            <v>4.9719240297274974</v>
          </cell>
          <cell r="O23">
            <v>0.71628003759787184</v>
          </cell>
          <cell r="P23">
            <v>10</v>
          </cell>
          <cell r="Q23">
            <v>6.569777043765483</v>
          </cell>
          <cell r="R23">
            <v>0.21004451902128624</v>
          </cell>
        </row>
        <row r="24">
          <cell r="M24">
            <v>20</v>
          </cell>
          <cell r="N24">
            <v>11.858794384805945</v>
          </cell>
          <cell r="O24">
            <v>3.0971345558124592</v>
          </cell>
          <cell r="P24">
            <v>20</v>
          </cell>
          <cell r="Q24">
            <v>9.1932287365813377</v>
          </cell>
          <cell r="R24">
            <v>1.4269263521736906</v>
          </cell>
        </row>
        <row r="25">
          <cell r="M25">
            <v>40</v>
          </cell>
          <cell r="N25">
            <v>20.507018992568124</v>
          </cell>
          <cell r="O25">
            <v>5.324522432396277</v>
          </cell>
          <cell r="P25">
            <v>40</v>
          </cell>
          <cell r="Q25">
            <v>15.826589595375722</v>
          </cell>
          <cell r="R25">
            <v>0.80652611715490174</v>
          </cell>
        </row>
        <row r="26">
          <cell r="M26">
            <v>60</v>
          </cell>
          <cell r="N26">
            <v>26.651527663088356</v>
          </cell>
          <cell r="O26">
            <v>5.5262106560225188</v>
          </cell>
          <cell r="P26">
            <v>60</v>
          </cell>
          <cell r="Q26">
            <v>21.710982658959537</v>
          </cell>
          <cell r="R26">
            <v>1.2199145219365728</v>
          </cell>
        </row>
        <row r="27">
          <cell r="M27">
            <v>80</v>
          </cell>
          <cell r="N27">
            <v>29.211395540875309</v>
          </cell>
          <cell r="O27">
            <v>2.4745083457816244</v>
          </cell>
          <cell r="P27">
            <v>80</v>
          </cell>
          <cell r="Q27">
            <v>29.829066886870354</v>
          </cell>
          <cell r="R27">
            <v>8.9892654873955991</v>
          </cell>
        </row>
        <row r="28">
          <cell r="M28">
            <v>100</v>
          </cell>
          <cell r="N28">
            <v>49.93063583815028</v>
          </cell>
          <cell r="O28">
            <v>11.02806072872065</v>
          </cell>
          <cell r="P28">
            <v>100</v>
          </cell>
          <cell r="Q28">
            <v>56.075144508670519</v>
          </cell>
          <cell r="R28">
            <v>5.5560436795631167</v>
          </cell>
        </row>
        <row r="29">
          <cell r="M29">
            <v>120</v>
          </cell>
          <cell r="N29">
            <v>51.238645747316262</v>
          </cell>
          <cell r="O29">
            <v>5.0662920728534875</v>
          </cell>
          <cell r="P29">
            <v>120</v>
          </cell>
          <cell r="Q29">
            <v>44.497935590421136</v>
          </cell>
          <cell r="R29">
            <v>6.76579752604402</v>
          </cell>
        </row>
        <row r="30">
          <cell r="M30">
            <v>160</v>
          </cell>
          <cell r="N30">
            <v>55.821635012386452</v>
          </cell>
          <cell r="O30">
            <v>5.3556477295777469</v>
          </cell>
          <cell r="P30">
            <v>160</v>
          </cell>
          <cell r="Q30">
            <v>67.201486374896774</v>
          </cell>
          <cell r="R30">
            <v>4.4004486611506515</v>
          </cell>
        </row>
        <row r="31">
          <cell r="M31">
            <v>200</v>
          </cell>
          <cell r="N31">
            <v>66.674649050371585</v>
          </cell>
          <cell r="O31">
            <v>11.870246479236087</v>
          </cell>
          <cell r="P31">
            <v>200</v>
          </cell>
          <cell r="Q31">
            <v>76.593724194880252</v>
          </cell>
          <cell r="R31">
            <v>3.1730239287745032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H34" sqref="H34"/>
    </sheetView>
  </sheetViews>
  <sheetFormatPr baseColWidth="10" defaultRowHeight="15.75" x14ac:dyDescent="0.25"/>
  <sheetData>
    <row r="1" spans="1:13" x14ac:dyDescent="0.25">
      <c r="A1" t="s">
        <v>0</v>
      </c>
    </row>
    <row r="3" spans="1:13" x14ac:dyDescent="0.25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</row>
    <row r="4" spans="1:13" x14ac:dyDescent="0.25">
      <c r="A4" t="s">
        <v>1</v>
      </c>
    </row>
    <row r="5" spans="1:13" x14ac:dyDescent="0.25">
      <c r="A5" t="s">
        <v>2</v>
      </c>
      <c r="B5" s="5" t="s">
        <v>12</v>
      </c>
      <c r="C5" s="5" t="s">
        <v>13</v>
      </c>
      <c r="D5" s="4" t="s">
        <v>14</v>
      </c>
      <c r="E5" s="4" t="s">
        <v>15</v>
      </c>
      <c r="F5" s="4" t="s">
        <v>16</v>
      </c>
      <c r="G5" s="4" t="s">
        <v>17</v>
      </c>
      <c r="H5" s="4" t="s">
        <v>18</v>
      </c>
      <c r="I5" s="4" t="s">
        <v>19</v>
      </c>
      <c r="J5" s="4" t="s">
        <v>20</v>
      </c>
      <c r="K5" s="4" t="s">
        <v>21</v>
      </c>
      <c r="L5" s="5" t="s">
        <v>10</v>
      </c>
    </row>
    <row r="6" spans="1:13" x14ac:dyDescent="0.25">
      <c r="A6" t="s">
        <v>3</v>
      </c>
      <c r="B6" s="5"/>
      <c r="C6" s="5"/>
      <c r="D6" s="4"/>
      <c r="E6" s="4"/>
      <c r="F6" s="4"/>
      <c r="G6" s="4"/>
      <c r="H6" s="4"/>
      <c r="I6" s="4"/>
      <c r="J6" s="4"/>
      <c r="K6" s="4"/>
      <c r="L6" s="5"/>
    </row>
    <row r="7" spans="1:13" x14ac:dyDescent="0.25">
      <c r="A7" t="s">
        <v>4</v>
      </c>
      <c r="B7" s="5"/>
      <c r="C7" s="5"/>
      <c r="D7" s="4"/>
      <c r="E7" s="4"/>
      <c r="F7" s="4"/>
      <c r="G7" s="4"/>
      <c r="H7" s="4"/>
      <c r="I7" s="4"/>
      <c r="J7" s="4"/>
      <c r="K7" s="4"/>
      <c r="L7" s="5"/>
    </row>
    <row r="8" spans="1:13" x14ac:dyDescent="0.25">
      <c r="A8" t="s">
        <v>5</v>
      </c>
      <c r="B8" s="3" t="s">
        <v>12</v>
      </c>
      <c r="C8" s="3" t="s">
        <v>13</v>
      </c>
      <c r="D8" s="2" t="s">
        <v>14</v>
      </c>
      <c r="E8" s="2" t="s">
        <v>15</v>
      </c>
      <c r="F8" s="2" t="s">
        <v>16</v>
      </c>
      <c r="G8" s="2" t="s">
        <v>17</v>
      </c>
      <c r="H8" s="2" t="s">
        <v>18</v>
      </c>
      <c r="I8" s="2" t="s">
        <v>19</v>
      </c>
      <c r="J8" s="2" t="s">
        <v>20</v>
      </c>
      <c r="K8" s="2" t="s">
        <v>21</v>
      </c>
      <c r="L8" s="3" t="s">
        <v>11</v>
      </c>
    </row>
    <row r="9" spans="1:13" x14ac:dyDescent="0.25">
      <c r="A9" t="s">
        <v>6</v>
      </c>
      <c r="B9" s="3"/>
      <c r="C9" s="3"/>
      <c r="D9" s="2"/>
      <c r="E9" s="2"/>
      <c r="F9" s="2"/>
      <c r="G9" s="2"/>
      <c r="H9" s="2"/>
      <c r="I9" s="2"/>
      <c r="J9" s="2"/>
      <c r="K9" s="2"/>
      <c r="L9" s="3"/>
    </row>
    <row r="10" spans="1:13" x14ac:dyDescent="0.25">
      <c r="A10" t="s">
        <v>7</v>
      </c>
      <c r="B10" s="3"/>
      <c r="C10" s="3"/>
      <c r="D10" s="2"/>
      <c r="E10" s="2"/>
      <c r="F10" s="2"/>
      <c r="G10" s="2"/>
      <c r="H10" s="2"/>
      <c r="I10" s="2"/>
      <c r="J10" s="2"/>
      <c r="K10" s="2"/>
      <c r="L10" s="3"/>
    </row>
    <row r="11" spans="1:13" x14ac:dyDescent="0.25">
      <c r="A11" t="s">
        <v>8</v>
      </c>
      <c r="H11" s="1" t="s">
        <v>9</v>
      </c>
      <c r="I11" s="1"/>
      <c r="J11" s="1"/>
    </row>
  </sheetData>
  <mergeCells count="23">
    <mergeCell ref="G5:G7"/>
    <mergeCell ref="B5:B7"/>
    <mergeCell ref="C5:C7"/>
    <mergeCell ref="D5:D7"/>
    <mergeCell ref="E5:E7"/>
    <mergeCell ref="F5:F7"/>
    <mergeCell ref="B8:B10"/>
    <mergeCell ref="C8:C10"/>
    <mergeCell ref="D8:D10"/>
    <mergeCell ref="E8:E10"/>
    <mergeCell ref="F8:F10"/>
    <mergeCell ref="K8:K10"/>
    <mergeCell ref="L8:L10"/>
    <mergeCell ref="H5:H7"/>
    <mergeCell ref="I5:I7"/>
    <mergeCell ref="J5:J7"/>
    <mergeCell ref="K5:K7"/>
    <mergeCell ref="L5:L7"/>
    <mergeCell ref="H11:J11"/>
    <mergeCell ref="G8:G10"/>
    <mergeCell ref="H8:H10"/>
    <mergeCell ref="I8:I10"/>
    <mergeCell ref="J8:J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workbookViewId="0">
      <selection sqref="A1:T1048576"/>
    </sheetView>
  </sheetViews>
  <sheetFormatPr baseColWidth="10" defaultRowHeight="15.75" x14ac:dyDescent="0.25"/>
  <sheetData>
    <row r="1" spans="1:17" x14ac:dyDescent="0.25">
      <c r="A1" t="s">
        <v>28</v>
      </c>
      <c r="B1" t="s">
        <v>29</v>
      </c>
    </row>
    <row r="2" spans="1:17" x14ac:dyDescent="0.25">
      <c r="A2" t="s">
        <v>30</v>
      </c>
      <c r="B2">
        <v>547</v>
      </c>
      <c r="D2">
        <f>B2</f>
        <v>547</v>
      </c>
      <c r="E2">
        <f>B12</f>
        <v>577</v>
      </c>
      <c r="F2">
        <f>B22</f>
        <v>575</v>
      </c>
      <c r="G2">
        <f>B32</f>
        <v>583</v>
      </c>
      <c r="H2">
        <f>B42</f>
        <v>548</v>
      </c>
      <c r="I2">
        <f>B52</f>
        <v>585</v>
      </c>
      <c r="J2">
        <f>B62</f>
        <v>402</v>
      </c>
    </row>
    <row r="3" spans="1:17" x14ac:dyDescent="0.25">
      <c r="A3" t="s">
        <v>31</v>
      </c>
      <c r="B3">
        <v>2052</v>
      </c>
      <c r="D3">
        <f t="shared" ref="D3:D11" si="0">B3</f>
        <v>2052</v>
      </c>
      <c r="E3">
        <f t="shared" ref="E3:E11" si="1">B13</f>
        <v>1698</v>
      </c>
      <c r="F3">
        <f t="shared" ref="F3:F11" si="2">B23</f>
        <v>2271</v>
      </c>
      <c r="G3">
        <f t="shared" ref="G3:G11" si="3">B33</f>
        <v>2669</v>
      </c>
      <c r="H3">
        <f t="shared" ref="H3:H11" si="4">B43</f>
        <v>2727</v>
      </c>
      <c r="I3">
        <f t="shared" ref="I3:I11" si="5">B53</f>
        <v>2560</v>
      </c>
      <c r="J3">
        <f>B63</f>
        <v>404</v>
      </c>
    </row>
    <row r="4" spans="1:17" x14ac:dyDescent="0.25">
      <c r="A4" t="s">
        <v>32</v>
      </c>
      <c r="B4">
        <v>4392</v>
      </c>
      <c r="D4">
        <f t="shared" si="0"/>
        <v>4392</v>
      </c>
      <c r="E4">
        <f t="shared" si="1"/>
        <v>3782</v>
      </c>
      <c r="F4">
        <f t="shared" si="2"/>
        <v>6187</v>
      </c>
      <c r="G4">
        <f t="shared" si="3"/>
        <v>3181</v>
      </c>
      <c r="H4">
        <f t="shared" si="4"/>
        <v>3628</v>
      </c>
      <c r="I4">
        <f t="shared" si="5"/>
        <v>4324</v>
      </c>
      <c r="J4">
        <f>B64</f>
        <v>405</v>
      </c>
      <c r="N4" t="s">
        <v>10</v>
      </c>
      <c r="P4" t="s">
        <v>11</v>
      </c>
    </row>
    <row r="5" spans="1:17" x14ac:dyDescent="0.25">
      <c r="A5" t="s">
        <v>33</v>
      </c>
      <c r="B5">
        <v>8723</v>
      </c>
      <c r="D5">
        <f t="shared" si="0"/>
        <v>8723</v>
      </c>
      <c r="E5">
        <f t="shared" si="1"/>
        <v>5941</v>
      </c>
      <c r="F5">
        <f t="shared" si="2"/>
        <v>10170</v>
      </c>
      <c r="G5">
        <f t="shared" si="3"/>
        <v>6718</v>
      </c>
      <c r="H5">
        <f t="shared" si="4"/>
        <v>6381</v>
      </c>
      <c r="I5">
        <f t="shared" si="5"/>
        <v>6067</v>
      </c>
      <c r="N5" t="s">
        <v>22</v>
      </c>
      <c r="O5" t="s">
        <v>23</v>
      </c>
      <c r="P5" t="s">
        <v>22</v>
      </c>
      <c r="Q5" t="s">
        <v>23</v>
      </c>
    </row>
    <row r="6" spans="1:17" x14ac:dyDescent="0.25">
      <c r="A6" t="s">
        <v>34</v>
      </c>
      <c r="B6">
        <v>13107</v>
      </c>
      <c r="D6">
        <f t="shared" si="0"/>
        <v>13107</v>
      </c>
      <c r="E6">
        <f t="shared" si="1"/>
        <v>8668</v>
      </c>
      <c r="F6">
        <f t="shared" si="2"/>
        <v>10500</v>
      </c>
      <c r="G6">
        <f t="shared" si="3"/>
        <v>8788</v>
      </c>
      <c r="H6">
        <f t="shared" si="4"/>
        <v>8260</v>
      </c>
      <c r="I6">
        <f t="shared" si="5"/>
        <v>9244</v>
      </c>
      <c r="M6">
        <v>0</v>
      </c>
      <c r="N6">
        <f t="shared" ref="N6:N15" si="6">AVERAGEA(D2:F2)</f>
        <v>566.33333333333337</v>
      </c>
      <c r="O6">
        <f t="shared" ref="O6:O15" si="7">STDEVA(D2:F2)</f>
        <v>16.772994167212168</v>
      </c>
      <c r="P6">
        <f t="shared" ref="P6:P15" si="8">AVERAGEA(G2:I2)</f>
        <v>572</v>
      </c>
      <c r="Q6">
        <f t="shared" ref="Q6:Q15" si="9">STDEVA(G2:I2)</f>
        <v>20.808652046684813</v>
      </c>
    </row>
    <row r="7" spans="1:17" x14ac:dyDescent="0.25">
      <c r="A7" t="s">
        <v>35</v>
      </c>
      <c r="B7">
        <v>12806</v>
      </c>
      <c r="D7">
        <f t="shared" si="0"/>
        <v>12806</v>
      </c>
      <c r="E7">
        <f t="shared" si="1"/>
        <v>10809</v>
      </c>
      <c r="F7">
        <f t="shared" si="2"/>
        <v>11760</v>
      </c>
      <c r="G7">
        <f t="shared" si="3"/>
        <v>10950</v>
      </c>
      <c r="H7">
        <f t="shared" si="4"/>
        <v>9083</v>
      </c>
      <c r="I7">
        <f t="shared" si="5"/>
        <v>16090</v>
      </c>
      <c r="M7">
        <v>10</v>
      </c>
      <c r="N7">
        <f t="shared" si="6"/>
        <v>2007</v>
      </c>
      <c r="O7">
        <f t="shared" si="7"/>
        <v>289.13837517700762</v>
      </c>
      <c r="P7">
        <f t="shared" si="8"/>
        <v>2652</v>
      </c>
      <c r="Q7">
        <f t="shared" si="9"/>
        <v>84.78797084492588</v>
      </c>
    </row>
    <row r="8" spans="1:17" x14ac:dyDescent="0.25">
      <c r="A8" t="s">
        <v>36</v>
      </c>
      <c r="B8">
        <v>24896</v>
      </c>
      <c r="D8">
        <f t="shared" si="0"/>
        <v>24896</v>
      </c>
      <c r="E8">
        <f t="shared" si="1"/>
        <v>16064</v>
      </c>
      <c r="F8">
        <f t="shared" si="2"/>
        <v>19506</v>
      </c>
      <c r="G8">
        <f t="shared" si="3"/>
        <v>21617</v>
      </c>
      <c r="H8">
        <f t="shared" si="4"/>
        <v>21083</v>
      </c>
      <c r="I8">
        <f t="shared" si="5"/>
        <v>25207</v>
      </c>
      <c r="M8">
        <v>20</v>
      </c>
      <c r="N8">
        <f t="shared" si="6"/>
        <v>4787</v>
      </c>
      <c r="O8">
        <f t="shared" si="7"/>
        <v>1250.2099823629628</v>
      </c>
      <c r="P8">
        <f t="shared" si="8"/>
        <v>3711</v>
      </c>
      <c r="Q8">
        <f t="shared" si="9"/>
        <v>576.00260416077981</v>
      </c>
    </row>
    <row r="9" spans="1:17" x14ac:dyDescent="0.25">
      <c r="A9" t="s">
        <v>37</v>
      </c>
      <c r="B9">
        <v>19214</v>
      </c>
      <c r="D9">
        <f t="shared" si="0"/>
        <v>19214</v>
      </c>
      <c r="E9">
        <f t="shared" si="1"/>
        <v>23019</v>
      </c>
      <c r="F9">
        <f t="shared" si="2"/>
        <v>19817</v>
      </c>
      <c r="G9">
        <f t="shared" si="3"/>
        <v>15644</v>
      </c>
      <c r="H9">
        <f t="shared" si="4"/>
        <v>17270</v>
      </c>
      <c r="I9">
        <f t="shared" si="5"/>
        <v>20973</v>
      </c>
      <c r="M9">
        <v>40</v>
      </c>
      <c r="N9">
        <f t="shared" si="6"/>
        <v>8278</v>
      </c>
      <c r="O9">
        <f t="shared" si="7"/>
        <v>2149.3322218772973</v>
      </c>
      <c r="P9">
        <f t="shared" si="8"/>
        <v>6388.666666666667</v>
      </c>
      <c r="Q9">
        <f t="shared" si="9"/>
        <v>325.56770929152867</v>
      </c>
    </row>
    <row r="10" spans="1:17" x14ac:dyDescent="0.25">
      <c r="A10" t="s">
        <v>38</v>
      </c>
      <c r="B10">
        <v>20166</v>
      </c>
      <c r="D10">
        <f t="shared" si="0"/>
        <v>20166</v>
      </c>
      <c r="E10">
        <f t="shared" si="1"/>
        <v>23031</v>
      </c>
      <c r="F10">
        <f t="shared" si="2"/>
        <v>24403</v>
      </c>
      <c r="G10">
        <f t="shared" si="3"/>
        <v>28534</v>
      </c>
      <c r="H10">
        <f t="shared" si="4"/>
        <v>25131</v>
      </c>
      <c r="I10">
        <f t="shared" si="5"/>
        <v>27716</v>
      </c>
      <c r="M10">
        <v>60</v>
      </c>
      <c r="N10">
        <f t="shared" si="6"/>
        <v>10758.333333333334</v>
      </c>
      <c r="O10">
        <f t="shared" si="7"/>
        <v>2230.7470348144234</v>
      </c>
      <c r="P10">
        <f t="shared" si="8"/>
        <v>8764</v>
      </c>
      <c r="Q10">
        <f t="shared" si="9"/>
        <v>492.4388286883966</v>
      </c>
    </row>
    <row r="11" spans="1:17" x14ac:dyDescent="0.25">
      <c r="A11" t="s">
        <v>39</v>
      </c>
      <c r="B11">
        <v>32447</v>
      </c>
      <c r="D11">
        <f t="shared" si="0"/>
        <v>32447</v>
      </c>
      <c r="E11">
        <f t="shared" si="1"/>
        <v>24105</v>
      </c>
      <c r="F11">
        <f t="shared" si="2"/>
        <v>24191</v>
      </c>
      <c r="G11">
        <f t="shared" si="3"/>
        <v>29679</v>
      </c>
      <c r="H11">
        <f t="shared" si="4"/>
        <v>30839</v>
      </c>
      <c r="I11">
        <f t="shared" si="5"/>
        <v>32237</v>
      </c>
      <c r="M11">
        <v>80</v>
      </c>
      <c r="N11">
        <f t="shared" si="6"/>
        <v>11791.666666666666</v>
      </c>
      <c r="O11">
        <f t="shared" si="7"/>
        <v>998.87653558051579</v>
      </c>
      <c r="P11">
        <f t="shared" si="8"/>
        <v>12041</v>
      </c>
      <c r="Q11">
        <f t="shared" si="9"/>
        <v>3628.6668350786904</v>
      </c>
    </row>
    <row r="12" spans="1:17" x14ac:dyDescent="0.25">
      <c r="A12" t="s">
        <v>40</v>
      </c>
      <c r="B12">
        <v>577</v>
      </c>
      <c r="M12">
        <v>100</v>
      </c>
      <c r="N12">
        <f t="shared" si="6"/>
        <v>20155.333333333332</v>
      </c>
      <c r="O12">
        <f t="shared" si="7"/>
        <v>4451.6605141602358</v>
      </c>
      <c r="P12">
        <f t="shared" si="8"/>
        <v>22635.666666666668</v>
      </c>
      <c r="Q12">
        <f t="shared" si="9"/>
        <v>2242.789631983645</v>
      </c>
    </row>
    <row r="13" spans="1:17" x14ac:dyDescent="0.25">
      <c r="A13" t="s">
        <v>41</v>
      </c>
      <c r="B13">
        <v>1698</v>
      </c>
      <c r="M13">
        <v>120</v>
      </c>
      <c r="N13">
        <f t="shared" si="6"/>
        <v>20683.333333333332</v>
      </c>
      <c r="O13">
        <f t="shared" si="7"/>
        <v>2045.0932334085244</v>
      </c>
      <c r="P13">
        <f t="shared" si="8"/>
        <v>17962.333333333332</v>
      </c>
      <c r="Q13">
        <f t="shared" si="9"/>
        <v>2731.1269346797694</v>
      </c>
    </row>
    <row r="14" spans="1:17" x14ac:dyDescent="0.25">
      <c r="A14" t="s">
        <v>42</v>
      </c>
      <c r="B14">
        <v>3782</v>
      </c>
      <c r="M14">
        <v>160</v>
      </c>
      <c r="N14">
        <f t="shared" si="6"/>
        <v>22533.333333333332</v>
      </c>
      <c r="O14">
        <f t="shared" si="7"/>
        <v>2161.8964668395506</v>
      </c>
      <c r="P14">
        <f t="shared" si="8"/>
        <v>27127</v>
      </c>
      <c r="Q14">
        <f t="shared" si="9"/>
        <v>1776.3144428844798</v>
      </c>
    </row>
    <row r="15" spans="1:17" x14ac:dyDescent="0.25">
      <c r="A15" t="s">
        <v>43</v>
      </c>
      <c r="B15">
        <v>5941</v>
      </c>
      <c r="M15">
        <v>200</v>
      </c>
      <c r="N15">
        <f t="shared" si="6"/>
        <v>26914.333333333332</v>
      </c>
      <c r="O15">
        <f t="shared" si="7"/>
        <v>4791.6228287849672</v>
      </c>
      <c r="P15">
        <f t="shared" si="8"/>
        <v>30918.333333333332</v>
      </c>
      <c r="Q15">
        <f t="shared" si="9"/>
        <v>1280.8439925819746</v>
      </c>
    </row>
    <row r="16" spans="1:17" x14ac:dyDescent="0.25">
      <c r="A16" t="s">
        <v>44</v>
      </c>
      <c r="B16">
        <v>8668</v>
      </c>
    </row>
    <row r="17" spans="1:18" x14ac:dyDescent="0.25">
      <c r="A17" t="s">
        <v>45</v>
      </c>
      <c r="B17">
        <v>10809</v>
      </c>
      <c r="M17" t="s">
        <v>24</v>
      </c>
      <c r="N17">
        <f>AVERAGEA(J2:J4)</f>
        <v>403.66666666666669</v>
      </c>
      <c r="O17">
        <f>STDEVA(J2:J4)</f>
        <v>1.5275252316519465</v>
      </c>
    </row>
    <row r="18" spans="1:18" x14ac:dyDescent="0.25">
      <c r="A18" t="s">
        <v>46</v>
      </c>
      <c r="B18">
        <v>16064</v>
      </c>
    </row>
    <row r="19" spans="1:18" x14ac:dyDescent="0.25">
      <c r="A19" t="s">
        <v>47</v>
      </c>
      <c r="B19">
        <v>23019</v>
      </c>
    </row>
    <row r="20" spans="1:18" x14ac:dyDescent="0.25">
      <c r="A20" t="s">
        <v>48</v>
      </c>
      <c r="B20">
        <v>23031</v>
      </c>
      <c r="N20" t="s">
        <v>10</v>
      </c>
      <c r="Q20" t="s">
        <v>11</v>
      </c>
    </row>
    <row r="21" spans="1:18" x14ac:dyDescent="0.25">
      <c r="A21" t="s">
        <v>49</v>
      </c>
      <c r="B21">
        <v>24105</v>
      </c>
      <c r="M21" t="s">
        <v>25</v>
      </c>
      <c r="N21" t="s">
        <v>22</v>
      </c>
      <c r="O21" t="s">
        <v>23</v>
      </c>
      <c r="Q21" t="s">
        <v>22</v>
      </c>
      <c r="R21" t="s">
        <v>23</v>
      </c>
    </row>
    <row r="22" spans="1:18" x14ac:dyDescent="0.25">
      <c r="A22" t="s">
        <v>50</v>
      </c>
      <c r="B22">
        <v>575</v>
      </c>
      <c r="M22">
        <v>0</v>
      </c>
      <c r="N22">
        <f t="shared" ref="N22:O31" si="10">N6/$N$17</f>
        <v>1.4029727497935591</v>
      </c>
      <c r="O22">
        <f t="shared" si="10"/>
        <v>4.1551595789955827E-2</v>
      </c>
      <c r="P22">
        <v>0</v>
      </c>
      <c r="Q22">
        <f t="shared" ref="Q22:R31" si="11">P6/$N$17</f>
        <v>1.41701073492981</v>
      </c>
      <c r="R22">
        <f t="shared" si="11"/>
        <v>5.1549096730020179E-2</v>
      </c>
    </row>
    <row r="23" spans="1:18" x14ac:dyDescent="0.25">
      <c r="A23" t="s">
        <v>51</v>
      </c>
      <c r="B23">
        <v>2271</v>
      </c>
      <c r="M23">
        <v>10</v>
      </c>
      <c r="N23">
        <f t="shared" si="10"/>
        <v>4.9719240297274974</v>
      </c>
      <c r="O23">
        <f t="shared" si="10"/>
        <v>0.71628003759787184</v>
      </c>
      <c r="P23">
        <v>10</v>
      </c>
      <c r="Q23">
        <f t="shared" si="11"/>
        <v>6.569777043765483</v>
      </c>
      <c r="R23">
        <f t="shared" si="11"/>
        <v>0.21004451902128624</v>
      </c>
    </row>
    <row r="24" spans="1:18" x14ac:dyDescent="0.25">
      <c r="A24" t="s">
        <v>52</v>
      </c>
      <c r="B24">
        <v>6187</v>
      </c>
      <c r="M24">
        <v>20</v>
      </c>
      <c r="N24">
        <f t="shared" si="10"/>
        <v>11.858794384805945</v>
      </c>
      <c r="O24">
        <f t="shared" si="10"/>
        <v>3.0971345558124592</v>
      </c>
      <c r="P24">
        <v>20</v>
      </c>
      <c r="Q24">
        <f t="shared" si="11"/>
        <v>9.1932287365813377</v>
      </c>
      <c r="R24">
        <f t="shared" si="11"/>
        <v>1.4269263521736906</v>
      </c>
    </row>
    <row r="25" spans="1:18" x14ac:dyDescent="0.25">
      <c r="A25" t="s">
        <v>53</v>
      </c>
      <c r="B25">
        <v>10170</v>
      </c>
      <c r="M25">
        <v>40</v>
      </c>
      <c r="N25">
        <f t="shared" si="10"/>
        <v>20.507018992568124</v>
      </c>
      <c r="O25">
        <f t="shared" si="10"/>
        <v>5.324522432396277</v>
      </c>
      <c r="P25">
        <v>40</v>
      </c>
      <c r="Q25">
        <f t="shared" si="11"/>
        <v>15.826589595375722</v>
      </c>
      <c r="R25">
        <f t="shared" si="11"/>
        <v>0.80652611715490174</v>
      </c>
    </row>
    <row r="26" spans="1:18" x14ac:dyDescent="0.25">
      <c r="A26" t="s">
        <v>54</v>
      </c>
      <c r="B26">
        <v>10500</v>
      </c>
      <c r="M26">
        <v>60</v>
      </c>
      <c r="N26">
        <f t="shared" si="10"/>
        <v>26.651527663088356</v>
      </c>
      <c r="O26">
        <f t="shared" si="10"/>
        <v>5.5262106560225188</v>
      </c>
      <c r="P26">
        <v>60</v>
      </c>
      <c r="Q26">
        <f t="shared" si="11"/>
        <v>21.710982658959537</v>
      </c>
      <c r="R26">
        <f t="shared" si="11"/>
        <v>1.2199145219365728</v>
      </c>
    </row>
    <row r="27" spans="1:18" x14ac:dyDescent="0.25">
      <c r="A27" t="s">
        <v>55</v>
      </c>
      <c r="B27">
        <v>11760</v>
      </c>
      <c r="M27">
        <v>80</v>
      </c>
      <c r="N27">
        <f t="shared" si="10"/>
        <v>29.211395540875309</v>
      </c>
      <c r="O27">
        <f t="shared" si="10"/>
        <v>2.4745083457816244</v>
      </c>
      <c r="P27">
        <v>80</v>
      </c>
      <c r="Q27">
        <f t="shared" si="11"/>
        <v>29.829066886870354</v>
      </c>
      <c r="R27">
        <f t="shared" si="11"/>
        <v>8.9892654873955991</v>
      </c>
    </row>
    <row r="28" spans="1:18" x14ac:dyDescent="0.25">
      <c r="A28" t="s">
        <v>56</v>
      </c>
      <c r="B28">
        <v>19506</v>
      </c>
      <c r="M28">
        <v>100</v>
      </c>
      <c r="N28">
        <f t="shared" si="10"/>
        <v>49.93063583815028</v>
      </c>
      <c r="O28">
        <f t="shared" si="10"/>
        <v>11.02806072872065</v>
      </c>
      <c r="P28">
        <v>100</v>
      </c>
      <c r="Q28">
        <f t="shared" si="11"/>
        <v>56.075144508670519</v>
      </c>
      <c r="R28">
        <f t="shared" si="11"/>
        <v>5.5560436795631167</v>
      </c>
    </row>
    <row r="29" spans="1:18" x14ac:dyDescent="0.25">
      <c r="A29" t="s">
        <v>57</v>
      </c>
      <c r="B29">
        <v>19817</v>
      </c>
      <c r="M29">
        <v>120</v>
      </c>
      <c r="N29">
        <f t="shared" si="10"/>
        <v>51.238645747316262</v>
      </c>
      <c r="O29">
        <f t="shared" si="10"/>
        <v>5.0662920728534875</v>
      </c>
      <c r="P29">
        <v>120</v>
      </c>
      <c r="Q29">
        <f t="shared" si="11"/>
        <v>44.497935590421136</v>
      </c>
      <c r="R29">
        <f t="shared" si="11"/>
        <v>6.76579752604402</v>
      </c>
    </row>
    <row r="30" spans="1:18" x14ac:dyDescent="0.25">
      <c r="A30" t="s">
        <v>58</v>
      </c>
      <c r="B30">
        <v>24403</v>
      </c>
      <c r="M30">
        <v>160</v>
      </c>
      <c r="N30">
        <f t="shared" si="10"/>
        <v>55.821635012386452</v>
      </c>
      <c r="O30">
        <f t="shared" si="10"/>
        <v>5.3556477295777469</v>
      </c>
      <c r="P30">
        <v>160</v>
      </c>
      <c r="Q30">
        <f t="shared" si="11"/>
        <v>67.201486374896774</v>
      </c>
      <c r="R30">
        <f t="shared" si="11"/>
        <v>4.4004486611506515</v>
      </c>
    </row>
    <row r="31" spans="1:18" x14ac:dyDescent="0.25">
      <c r="A31" t="s">
        <v>59</v>
      </c>
      <c r="B31">
        <v>24191</v>
      </c>
      <c r="M31">
        <v>200</v>
      </c>
      <c r="N31">
        <f t="shared" si="10"/>
        <v>66.674649050371585</v>
      </c>
      <c r="O31">
        <f t="shared" si="10"/>
        <v>11.870246479236087</v>
      </c>
      <c r="P31">
        <v>200</v>
      </c>
      <c r="Q31">
        <f t="shared" si="11"/>
        <v>76.593724194880252</v>
      </c>
      <c r="R31">
        <f t="shared" si="11"/>
        <v>3.1730239287745032</v>
      </c>
    </row>
    <row r="32" spans="1:18" x14ac:dyDescent="0.25">
      <c r="A32" t="s">
        <v>60</v>
      </c>
      <c r="B32">
        <v>583</v>
      </c>
    </row>
    <row r="33" spans="1:2" x14ac:dyDescent="0.25">
      <c r="A33" t="s">
        <v>61</v>
      </c>
      <c r="B33">
        <v>2669</v>
      </c>
    </row>
    <row r="34" spans="1:2" x14ac:dyDescent="0.25">
      <c r="A34" t="s">
        <v>62</v>
      </c>
      <c r="B34">
        <v>3181</v>
      </c>
    </row>
    <row r="35" spans="1:2" x14ac:dyDescent="0.25">
      <c r="A35" t="s">
        <v>63</v>
      </c>
      <c r="B35">
        <v>6718</v>
      </c>
    </row>
    <row r="36" spans="1:2" x14ac:dyDescent="0.25">
      <c r="A36" t="s">
        <v>64</v>
      </c>
      <c r="B36">
        <v>8788</v>
      </c>
    </row>
    <row r="37" spans="1:2" x14ac:dyDescent="0.25">
      <c r="A37" t="s">
        <v>65</v>
      </c>
      <c r="B37">
        <v>10950</v>
      </c>
    </row>
    <row r="38" spans="1:2" x14ac:dyDescent="0.25">
      <c r="A38" t="s">
        <v>66</v>
      </c>
      <c r="B38">
        <v>21617</v>
      </c>
    </row>
    <row r="39" spans="1:2" x14ac:dyDescent="0.25">
      <c r="A39" t="s">
        <v>67</v>
      </c>
      <c r="B39">
        <v>15644</v>
      </c>
    </row>
    <row r="40" spans="1:2" x14ac:dyDescent="0.25">
      <c r="A40" t="s">
        <v>68</v>
      </c>
      <c r="B40">
        <v>28534</v>
      </c>
    </row>
    <row r="41" spans="1:2" x14ac:dyDescent="0.25">
      <c r="A41" t="s">
        <v>69</v>
      </c>
      <c r="B41">
        <v>29679</v>
      </c>
    </row>
    <row r="42" spans="1:2" x14ac:dyDescent="0.25">
      <c r="A42" t="s">
        <v>70</v>
      </c>
      <c r="B42">
        <v>548</v>
      </c>
    </row>
    <row r="43" spans="1:2" x14ac:dyDescent="0.25">
      <c r="A43" t="s">
        <v>71</v>
      </c>
      <c r="B43">
        <v>2727</v>
      </c>
    </row>
    <row r="44" spans="1:2" x14ac:dyDescent="0.25">
      <c r="A44" t="s">
        <v>72</v>
      </c>
      <c r="B44">
        <v>3628</v>
      </c>
    </row>
    <row r="45" spans="1:2" x14ac:dyDescent="0.25">
      <c r="A45" t="s">
        <v>73</v>
      </c>
      <c r="B45">
        <v>6381</v>
      </c>
    </row>
    <row r="46" spans="1:2" x14ac:dyDescent="0.25">
      <c r="A46" t="s">
        <v>74</v>
      </c>
      <c r="B46">
        <v>8260</v>
      </c>
    </row>
    <row r="47" spans="1:2" x14ac:dyDescent="0.25">
      <c r="A47" t="s">
        <v>75</v>
      </c>
      <c r="B47">
        <v>9083</v>
      </c>
    </row>
    <row r="48" spans="1:2" x14ac:dyDescent="0.25">
      <c r="A48" t="s">
        <v>76</v>
      </c>
      <c r="B48">
        <v>21083</v>
      </c>
    </row>
    <row r="49" spans="1:2" x14ac:dyDescent="0.25">
      <c r="A49" t="s">
        <v>77</v>
      </c>
      <c r="B49">
        <v>17270</v>
      </c>
    </row>
    <row r="50" spans="1:2" x14ac:dyDescent="0.25">
      <c r="A50" t="s">
        <v>78</v>
      </c>
      <c r="B50">
        <v>25131</v>
      </c>
    </row>
    <row r="51" spans="1:2" x14ac:dyDescent="0.25">
      <c r="A51" t="s">
        <v>79</v>
      </c>
      <c r="B51">
        <v>30839</v>
      </c>
    </row>
    <row r="52" spans="1:2" x14ac:dyDescent="0.25">
      <c r="A52" t="s">
        <v>80</v>
      </c>
      <c r="B52">
        <v>585</v>
      </c>
    </row>
    <row r="53" spans="1:2" x14ac:dyDescent="0.25">
      <c r="A53" t="s">
        <v>81</v>
      </c>
      <c r="B53">
        <v>2560</v>
      </c>
    </row>
    <row r="54" spans="1:2" x14ac:dyDescent="0.25">
      <c r="A54" t="s">
        <v>82</v>
      </c>
      <c r="B54">
        <v>4324</v>
      </c>
    </row>
    <row r="55" spans="1:2" x14ac:dyDescent="0.25">
      <c r="A55" t="s">
        <v>83</v>
      </c>
      <c r="B55">
        <v>6067</v>
      </c>
    </row>
    <row r="56" spans="1:2" x14ac:dyDescent="0.25">
      <c r="A56" t="s">
        <v>84</v>
      </c>
      <c r="B56">
        <v>9244</v>
      </c>
    </row>
    <row r="57" spans="1:2" x14ac:dyDescent="0.25">
      <c r="A57" t="s">
        <v>85</v>
      </c>
      <c r="B57">
        <v>16090</v>
      </c>
    </row>
    <row r="58" spans="1:2" x14ac:dyDescent="0.25">
      <c r="A58" t="s">
        <v>86</v>
      </c>
      <c r="B58">
        <v>25207</v>
      </c>
    </row>
    <row r="59" spans="1:2" x14ac:dyDescent="0.25">
      <c r="A59" t="s">
        <v>87</v>
      </c>
      <c r="B59">
        <v>20973</v>
      </c>
    </row>
    <row r="60" spans="1:2" x14ac:dyDescent="0.25">
      <c r="A60" t="s">
        <v>88</v>
      </c>
      <c r="B60">
        <v>27716</v>
      </c>
    </row>
    <row r="61" spans="1:2" x14ac:dyDescent="0.25">
      <c r="A61" t="s">
        <v>89</v>
      </c>
      <c r="B61">
        <v>32237</v>
      </c>
    </row>
    <row r="62" spans="1:2" x14ac:dyDescent="0.25">
      <c r="A62" t="s">
        <v>90</v>
      </c>
      <c r="B62">
        <v>402</v>
      </c>
    </row>
    <row r="63" spans="1:2" x14ac:dyDescent="0.25">
      <c r="A63" t="s">
        <v>91</v>
      </c>
      <c r="B63">
        <v>404</v>
      </c>
    </row>
    <row r="64" spans="1:2" x14ac:dyDescent="0.25">
      <c r="A64" t="s">
        <v>92</v>
      </c>
      <c r="B64">
        <v>405</v>
      </c>
    </row>
    <row r="65" spans="1:2" x14ac:dyDescent="0.25">
      <c r="A65" t="s">
        <v>93</v>
      </c>
      <c r="B65">
        <v>12460</v>
      </c>
    </row>
    <row r="66" spans="1:2" x14ac:dyDescent="0.25">
      <c r="A66" t="s">
        <v>94</v>
      </c>
      <c r="B66">
        <v>9913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workbookViewId="0">
      <selection sqref="A1:S1048576"/>
    </sheetView>
  </sheetViews>
  <sheetFormatPr baseColWidth="10" defaultRowHeight="15.75" x14ac:dyDescent="0.25"/>
  <sheetData>
    <row r="1" spans="1:17" x14ac:dyDescent="0.25">
      <c r="A1" t="s">
        <v>28</v>
      </c>
      <c r="B1" t="s">
        <v>29</v>
      </c>
    </row>
    <row r="2" spans="1:17" x14ac:dyDescent="0.25">
      <c r="A2" t="s">
        <v>30</v>
      </c>
      <c r="B2">
        <v>885</v>
      </c>
      <c r="D2">
        <f>B2</f>
        <v>885</v>
      </c>
      <c r="E2">
        <f>B12</f>
        <v>936</v>
      </c>
      <c r="F2">
        <f>B22</f>
        <v>1365</v>
      </c>
      <c r="G2">
        <f>B32</f>
        <v>814</v>
      </c>
      <c r="H2">
        <f>B42</f>
        <v>906</v>
      </c>
      <c r="I2">
        <f>B52</f>
        <v>1022</v>
      </c>
      <c r="J2">
        <f>B62</f>
        <v>456</v>
      </c>
    </row>
    <row r="3" spans="1:17" x14ac:dyDescent="0.25">
      <c r="A3" t="s">
        <v>31</v>
      </c>
      <c r="B3">
        <v>4599</v>
      </c>
      <c r="D3">
        <f t="shared" ref="D3:D11" si="0">B3</f>
        <v>4599</v>
      </c>
      <c r="E3">
        <f t="shared" ref="E3:E11" si="1">B13</f>
        <v>3856</v>
      </c>
      <c r="F3">
        <f t="shared" ref="F3:F11" si="2">B23</f>
        <v>8327</v>
      </c>
      <c r="G3">
        <f t="shared" ref="G3:G11" si="3">B33</f>
        <v>3936</v>
      </c>
      <c r="H3">
        <f t="shared" ref="H3:H11" si="4">B43</f>
        <v>3671</v>
      </c>
      <c r="I3">
        <f t="shared" ref="I3:I11" si="5">B53</f>
        <v>5734</v>
      </c>
      <c r="J3">
        <f>B63</f>
        <v>429</v>
      </c>
    </row>
    <row r="4" spans="1:17" x14ac:dyDescent="0.25">
      <c r="A4" t="s">
        <v>32</v>
      </c>
      <c r="B4">
        <v>11361</v>
      </c>
      <c r="D4">
        <f t="shared" si="0"/>
        <v>11361</v>
      </c>
      <c r="E4">
        <f t="shared" si="1"/>
        <v>11070</v>
      </c>
      <c r="F4">
        <f t="shared" si="2"/>
        <v>11648</v>
      </c>
      <c r="G4">
        <f t="shared" si="3"/>
        <v>6410</v>
      </c>
      <c r="H4">
        <f t="shared" si="4"/>
        <v>6024</v>
      </c>
      <c r="I4">
        <f t="shared" si="5"/>
        <v>11108</v>
      </c>
      <c r="J4">
        <f>B64</f>
        <v>426</v>
      </c>
      <c r="N4" t="s">
        <v>10</v>
      </c>
      <c r="P4" t="s">
        <v>11</v>
      </c>
    </row>
    <row r="5" spans="1:17" x14ac:dyDescent="0.25">
      <c r="A5" t="s">
        <v>33</v>
      </c>
      <c r="B5">
        <v>19822</v>
      </c>
      <c r="D5">
        <f t="shared" si="0"/>
        <v>19822</v>
      </c>
      <c r="E5">
        <f t="shared" si="1"/>
        <v>19068</v>
      </c>
      <c r="F5">
        <f t="shared" si="2"/>
        <v>21916</v>
      </c>
      <c r="G5">
        <f t="shared" si="3"/>
        <v>16889</v>
      </c>
      <c r="H5">
        <f t="shared" si="4"/>
        <v>15488</v>
      </c>
      <c r="I5">
        <f t="shared" si="5"/>
        <v>18714</v>
      </c>
      <c r="N5" t="s">
        <v>22</v>
      </c>
      <c r="O5" t="s">
        <v>23</v>
      </c>
      <c r="P5" t="s">
        <v>22</v>
      </c>
      <c r="Q5" t="s">
        <v>23</v>
      </c>
    </row>
    <row r="6" spans="1:17" x14ac:dyDescent="0.25">
      <c r="A6" t="s">
        <v>34</v>
      </c>
      <c r="B6">
        <v>24934</v>
      </c>
      <c r="D6">
        <f t="shared" si="0"/>
        <v>24934</v>
      </c>
      <c r="E6">
        <f t="shared" si="1"/>
        <v>17589</v>
      </c>
      <c r="F6">
        <f t="shared" si="2"/>
        <v>24058</v>
      </c>
      <c r="G6">
        <f t="shared" si="3"/>
        <v>22525</v>
      </c>
      <c r="H6">
        <f t="shared" si="4"/>
        <v>24486</v>
      </c>
      <c r="I6">
        <f t="shared" si="5"/>
        <v>23711</v>
      </c>
      <c r="M6">
        <v>0</v>
      </c>
      <c r="N6">
        <f t="shared" ref="N6:N15" si="6">AVERAGEA(D2:F2)</f>
        <v>1062</v>
      </c>
      <c r="O6">
        <f t="shared" ref="O6:O15" si="7">STDEVA(D2:F2)</f>
        <v>263.64180245173566</v>
      </c>
      <c r="P6">
        <f t="shared" ref="P6:P15" si="8">AVERAGEA(G2:I2)</f>
        <v>914</v>
      </c>
      <c r="Q6">
        <f t="shared" ref="Q6:Q15" si="9">STDEVA(G2:I2)</f>
        <v>104.23051376636306</v>
      </c>
    </row>
    <row r="7" spans="1:17" x14ac:dyDescent="0.25">
      <c r="A7" t="s">
        <v>35</v>
      </c>
      <c r="B7">
        <v>29111</v>
      </c>
      <c r="D7">
        <f t="shared" si="0"/>
        <v>29111</v>
      </c>
      <c r="E7">
        <f t="shared" si="1"/>
        <v>16334</v>
      </c>
      <c r="F7">
        <f t="shared" si="2"/>
        <v>34871</v>
      </c>
      <c r="G7">
        <f t="shared" si="3"/>
        <v>14227</v>
      </c>
      <c r="H7">
        <f t="shared" si="4"/>
        <v>27541</v>
      </c>
      <c r="I7">
        <f t="shared" si="5"/>
        <v>28101</v>
      </c>
      <c r="M7">
        <v>10</v>
      </c>
      <c r="N7">
        <f t="shared" si="6"/>
        <v>5594</v>
      </c>
      <c r="O7">
        <f t="shared" si="7"/>
        <v>2395.8253275228558</v>
      </c>
      <c r="P7">
        <f t="shared" si="8"/>
        <v>4447</v>
      </c>
      <c r="Q7">
        <f t="shared" si="9"/>
        <v>1122.4228258548558</v>
      </c>
    </row>
    <row r="8" spans="1:17" x14ac:dyDescent="0.25">
      <c r="A8" t="s">
        <v>36</v>
      </c>
      <c r="B8">
        <v>31618</v>
      </c>
      <c r="D8">
        <f t="shared" si="0"/>
        <v>31618</v>
      </c>
      <c r="E8">
        <f t="shared" si="1"/>
        <v>30847</v>
      </c>
      <c r="F8">
        <f t="shared" si="2"/>
        <v>34447</v>
      </c>
      <c r="G8">
        <f t="shared" si="3"/>
        <v>30871</v>
      </c>
      <c r="H8">
        <f t="shared" si="4"/>
        <v>32330</v>
      </c>
      <c r="I8">
        <f t="shared" si="5"/>
        <v>35958</v>
      </c>
      <c r="M8">
        <v>20</v>
      </c>
      <c r="N8">
        <f t="shared" si="6"/>
        <v>11359.666666666666</v>
      </c>
      <c r="O8">
        <f t="shared" si="7"/>
        <v>289.00230679586855</v>
      </c>
      <c r="P8">
        <f t="shared" si="8"/>
        <v>7847.333333333333</v>
      </c>
      <c r="Q8">
        <f t="shared" si="9"/>
        <v>2830.4079800151299</v>
      </c>
    </row>
    <row r="9" spans="1:17" x14ac:dyDescent="0.25">
      <c r="A9" t="s">
        <v>37</v>
      </c>
      <c r="B9">
        <v>27860</v>
      </c>
      <c r="D9">
        <f t="shared" si="0"/>
        <v>27860</v>
      </c>
      <c r="E9">
        <f t="shared" si="1"/>
        <v>31060</v>
      </c>
      <c r="F9">
        <f t="shared" si="2"/>
        <v>35815</v>
      </c>
      <c r="G9">
        <f t="shared" si="3"/>
        <v>33528</v>
      </c>
      <c r="H9">
        <f t="shared" si="4"/>
        <v>33918</v>
      </c>
      <c r="I9">
        <f t="shared" si="5"/>
        <v>39630</v>
      </c>
      <c r="M9">
        <v>40</v>
      </c>
      <c r="N9">
        <f t="shared" si="6"/>
        <v>20268.666666666668</v>
      </c>
      <c r="O9">
        <f t="shared" si="7"/>
        <v>1475.6047347895485</v>
      </c>
      <c r="P9">
        <f t="shared" si="8"/>
        <v>17030.333333333332</v>
      </c>
      <c r="Q9">
        <f t="shared" si="9"/>
        <v>1617.6372687760793</v>
      </c>
    </row>
    <row r="10" spans="1:17" x14ac:dyDescent="0.25">
      <c r="A10" t="s">
        <v>38</v>
      </c>
      <c r="B10">
        <v>31080</v>
      </c>
      <c r="D10">
        <f t="shared" si="0"/>
        <v>31080</v>
      </c>
      <c r="E10">
        <f t="shared" si="1"/>
        <v>36461</v>
      </c>
      <c r="F10">
        <f t="shared" si="2"/>
        <v>37280</v>
      </c>
      <c r="G10">
        <f t="shared" si="3"/>
        <v>39195</v>
      </c>
      <c r="H10">
        <f t="shared" si="4"/>
        <v>37442</v>
      </c>
      <c r="I10">
        <f t="shared" si="5"/>
        <v>41050</v>
      </c>
      <c r="M10">
        <v>60</v>
      </c>
      <c r="N10">
        <f t="shared" si="6"/>
        <v>22193.666666666668</v>
      </c>
      <c r="O10">
        <f t="shared" si="7"/>
        <v>4011.7403123000586</v>
      </c>
      <c r="P10">
        <f t="shared" si="8"/>
        <v>23574</v>
      </c>
      <c r="Q10">
        <f t="shared" si="9"/>
        <v>987.65226674169082</v>
      </c>
    </row>
    <row r="11" spans="1:17" x14ac:dyDescent="0.25">
      <c r="A11" t="s">
        <v>39</v>
      </c>
      <c r="B11">
        <v>32544</v>
      </c>
      <c r="D11">
        <f t="shared" si="0"/>
        <v>32544</v>
      </c>
      <c r="E11">
        <f t="shared" si="1"/>
        <v>38832</v>
      </c>
      <c r="F11">
        <f t="shared" si="2"/>
        <v>38101</v>
      </c>
      <c r="G11">
        <f t="shared" si="3"/>
        <v>40486</v>
      </c>
      <c r="H11">
        <f t="shared" si="4"/>
        <v>41382</v>
      </c>
      <c r="I11">
        <f t="shared" si="5"/>
        <v>42276</v>
      </c>
      <c r="M11">
        <v>80</v>
      </c>
      <c r="N11">
        <f t="shared" si="6"/>
        <v>26772</v>
      </c>
      <c r="O11">
        <f t="shared" si="7"/>
        <v>9487.2695228922421</v>
      </c>
      <c r="P11">
        <f t="shared" si="8"/>
        <v>23289.666666666668</v>
      </c>
      <c r="Q11">
        <f t="shared" si="9"/>
        <v>7853.492556393835</v>
      </c>
    </row>
    <row r="12" spans="1:17" x14ac:dyDescent="0.25">
      <c r="A12" t="s">
        <v>40</v>
      </c>
      <c r="B12">
        <v>936</v>
      </c>
      <c r="M12">
        <v>100</v>
      </c>
      <c r="N12">
        <f t="shared" si="6"/>
        <v>32304</v>
      </c>
      <c r="O12">
        <f t="shared" si="7"/>
        <v>1895.5070561725693</v>
      </c>
      <c r="P12">
        <f t="shared" si="8"/>
        <v>33053</v>
      </c>
      <c r="Q12">
        <f t="shared" si="9"/>
        <v>2619.4348627137115</v>
      </c>
    </row>
    <row r="13" spans="1:17" x14ac:dyDescent="0.25">
      <c r="A13" t="s">
        <v>41</v>
      </c>
      <c r="B13">
        <v>3856</v>
      </c>
      <c r="M13">
        <v>120</v>
      </c>
      <c r="N13">
        <f t="shared" si="6"/>
        <v>31578.333333333332</v>
      </c>
      <c r="O13">
        <f t="shared" si="7"/>
        <v>4002.7500962879576</v>
      </c>
      <c r="P13">
        <f t="shared" si="8"/>
        <v>35692</v>
      </c>
      <c r="Q13">
        <f t="shared" si="9"/>
        <v>3415.9783371678459</v>
      </c>
    </row>
    <row r="14" spans="1:17" x14ac:dyDescent="0.25">
      <c r="A14" t="s">
        <v>42</v>
      </c>
      <c r="B14">
        <v>11070</v>
      </c>
      <c r="M14">
        <v>160</v>
      </c>
      <c r="N14">
        <f t="shared" si="6"/>
        <v>34940.333333333336</v>
      </c>
      <c r="O14">
        <f t="shared" si="7"/>
        <v>3368.1330634838841</v>
      </c>
      <c r="P14">
        <f t="shared" si="8"/>
        <v>39229</v>
      </c>
      <c r="Q14">
        <f t="shared" si="9"/>
        <v>1804.2402833325721</v>
      </c>
    </row>
    <row r="15" spans="1:17" x14ac:dyDescent="0.25">
      <c r="A15" t="s">
        <v>43</v>
      </c>
      <c r="B15">
        <v>19068</v>
      </c>
      <c r="M15">
        <v>200</v>
      </c>
      <c r="N15">
        <f t="shared" si="6"/>
        <v>36492.333333333336</v>
      </c>
      <c r="O15">
        <f t="shared" si="7"/>
        <v>3438.835897994165</v>
      </c>
      <c r="P15">
        <f t="shared" si="8"/>
        <v>41381.333333333336</v>
      </c>
      <c r="Q15">
        <f t="shared" si="9"/>
        <v>895.00018621971992</v>
      </c>
    </row>
    <row r="16" spans="1:17" x14ac:dyDescent="0.25">
      <c r="A16" t="s">
        <v>44</v>
      </c>
      <c r="B16">
        <v>17589</v>
      </c>
    </row>
    <row r="17" spans="1:18" x14ac:dyDescent="0.25">
      <c r="A17" t="s">
        <v>45</v>
      </c>
      <c r="B17">
        <v>16334</v>
      </c>
      <c r="M17" t="s">
        <v>24</v>
      </c>
      <c r="N17">
        <f>AVERAGEA(J2:J4)</f>
        <v>437</v>
      </c>
      <c r="O17">
        <f>STDEVA(J2:J4)</f>
        <v>16.522711641858304</v>
      </c>
    </row>
    <row r="18" spans="1:18" x14ac:dyDescent="0.25">
      <c r="A18" t="s">
        <v>46</v>
      </c>
      <c r="B18">
        <v>30847</v>
      </c>
    </row>
    <row r="19" spans="1:18" x14ac:dyDescent="0.25">
      <c r="A19" t="s">
        <v>47</v>
      </c>
      <c r="B19">
        <v>31060</v>
      </c>
    </row>
    <row r="20" spans="1:18" x14ac:dyDescent="0.25">
      <c r="A20" t="s">
        <v>48</v>
      </c>
      <c r="B20">
        <v>36461</v>
      </c>
      <c r="N20" t="s">
        <v>10</v>
      </c>
      <c r="Q20" t="s">
        <v>11</v>
      </c>
    </row>
    <row r="21" spans="1:18" x14ac:dyDescent="0.25">
      <c r="A21" t="s">
        <v>49</v>
      </c>
      <c r="B21">
        <v>38832</v>
      </c>
      <c r="M21" t="s">
        <v>25</v>
      </c>
      <c r="N21" t="s">
        <v>22</v>
      </c>
      <c r="O21" t="s">
        <v>23</v>
      </c>
      <c r="Q21" t="s">
        <v>22</v>
      </c>
      <c r="R21" t="s">
        <v>23</v>
      </c>
    </row>
    <row r="22" spans="1:18" x14ac:dyDescent="0.25">
      <c r="A22" t="s">
        <v>50</v>
      </c>
      <c r="B22">
        <v>1365</v>
      </c>
      <c r="M22">
        <v>0</v>
      </c>
      <c r="N22">
        <f t="shared" ref="N22:O31" si="10">N6/$N$17</f>
        <v>2.4302059496567505</v>
      </c>
      <c r="O22">
        <f t="shared" si="10"/>
        <v>0.60329931911152324</v>
      </c>
      <c r="P22">
        <v>0</v>
      </c>
      <c r="Q22">
        <f t="shared" ref="Q22:R31" si="11">P6/$N$17</f>
        <v>2.0915331807780322</v>
      </c>
      <c r="R22">
        <f t="shared" si="11"/>
        <v>0.23851376147909167</v>
      </c>
    </row>
    <row r="23" spans="1:18" x14ac:dyDescent="0.25">
      <c r="A23" t="s">
        <v>51</v>
      </c>
      <c r="B23">
        <v>8327</v>
      </c>
      <c r="M23">
        <v>10</v>
      </c>
      <c r="N23">
        <f t="shared" si="10"/>
        <v>12.800915331807781</v>
      </c>
      <c r="O23">
        <f t="shared" si="10"/>
        <v>5.4824378204184345</v>
      </c>
      <c r="P23">
        <v>10</v>
      </c>
      <c r="Q23">
        <f t="shared" si="11"/>
        <v>10.176201372997712</v>
      </c>
      <c r="R23">
        <f t="shared" si="11"/>
        <v>2.568473285709052</v>
      </c>
    </row>
    <row r="24" spans="1:18" x14ac:dyDescent="0.25">
      <c r="A24" t="s">
        <v>52</v>
      </c>
      <c r="B24">
        <v>11648</v>
      </c>
      <c r="M24">
        <v>20</v>
      </c>
      <c r="N24">
        <f t="shared" si="10"/>
        <v>25.994660564454612</v>
      </c>
      <c r="O24">
        <f t="shared" si="10"/>
        <v>0.66133250983036285</v>
      </c>
      <c r="P24">
        <v>20</v>
      </c>
      <c r="Q24">
        <f t="shared" si="11"/>
        <v>17.957284515636918</v>
      </c>
      <c r="R24">
        <f t="shared" si="11"/>
        <v>6.4769061327577342</v>
      </c>
    </row>
    <row r="25" spans="1:18" x14ac:dyDescent="0.25">
      <c r="A25" t="s">
        <v>53</v>
      </c>
      <c r="B25">
        <v>21916</v>
      </c>
      <c r="M25">
        <v>40</v>
      </c>
      <c r="N25">
        <f t="shared" si="10"/>
        <v>46.381388253241802</v>
      </c>
      <c r="O25">
        <f t="shared" si="10"/>
        <v>3.376669873660294</v>
      </c>
      <c r="P25">
        <v>40</v>
      </c>
      <c r="Q25">
        <f t="shared" si="11"/>
        <v>38.971014492753618</v>
      </c>
      <c r="R25">
        <f t="shared" si="11"/>
        <v>3.7016871139040717</v>
      </c>
    </row>
    <row r="26" spans="1:18" x14ac:dyDescent="0.25">
      <c r="A26" t="s">
        <v>54</v>
      </c>
      <c r="B26">
        <v>24058</v>
      </c>
      <c r="M26">
        <v>60</v>
      </c>
      <c r="N26">
        <f t="shared" si="10"/>
        <v>50.786422578184592</v>
      </c>
      <c r="O26">
        <f t="shared" si="10"/>
        <v>9.1801837810069991</v>
      </c>
      <c r="P26">
        <v>60</v>
      </c>
      <c r="Q26">
        <f t="shared" si="11"/>
        <v>53.945080091533178</v>
      </c>
      <c r="R26">
        <f t="shared" si="11"/>
        <v>2.2600738369375075</v>
      </c>
    </row>
    <row r="27" spans="1:18" x14ac:dyDescent="0.25">
      <c r="A27" t="s">
        <v>55</v>
      </c>
      <c r="B27">
        <v>34871</v>
      </c>
      <c r="M27">
        <v>80</v>
      </c>
      <c r="N27">
        <f t="shared" si="10"/>
        <v>61.263157894736842</v>
      </c>
      <c r="O27">
        <f t="shared" si="10"/>
        <v>21.709998908220232</v>
      </c>
      <c r="P27">
        <v>80</v>
      </c>
      <c r="Q27">
        <f t="shared" si="11"/>
        <v>53.294431731502669</v>
      </c>
      <c r="R27">
        <f t="shared" si="11"/>
        <v>17.971378847583146</v>
      </c>
    </row>
    <row r="28" spans="1:18" x14ac:dyDescent="0.25">
      <c r="A28" t="s">
        <v>56</v>
      </c>
      <c r="B28">
        <v>34447</v>
      </c>
      <c r="M28">
        <v>100</v>
      </c>
      <c r="N28">
        <f t="shared" si="10"/>
        <v>73.922196796338667</v>
      </c>
      <c r="O28">
        <f t="shared" si="10"/>
        <v>4.3375447509669778</v>
      </c>
      <c r="P28">
        <v>100</v>
      </c>
      <c r="Q28">
        <f t="shared" si="11"/>
        <v>75.636155606407328</v>
      </c>
      <c r="R28">
        <f t="shared" si="11"/>
        <v>5.994130120626342</v>
      </c>
    </row>
    <row r="29" spans="1:18" x14ac:dyDescent="0.25">
      <c r="A29" t="s">
        <v>57</v>
      </c>
      <c r="B29">
        <v>35815</v>
      </c>
      <c r="M29">
        <v>120</v>
      </c>
      <c r="N29">
        <f t="shared" si="10"/>
        <v>72.261632341723868</v>
      </c>
      <c r="O29">
        <f t="shared" si="10"/>
        <v>9.1596112043202691</v>
      </c>
      <c r="P29">
        <v>120</v>
      </c>
      <c r="Q29">
        <f t="shared" si="11"/>
        <v>81.675057208237988</v>
      </c>
      <c r="R29">
        <f t="shared" si="11"/>
        <v>7.8168840667456427</v>
      </c>
    </row>
    <row r="30" spans="1:18" x14ac:dyDescent="0.25">
      <c r="A30" t="s">
        <v>58</v>
      </c>
      <c r="B30">
        <v>37280</v>
      </c>
      <c r="M30">
        <v>160</v>
      </c>
      <c r="N30">
        <f t="shared" si="10"/>
        <v>79.954996186117469</v>
      </c>
      <c r="O30">
        <f t="shared" si="10"/>
        <v>7.7073983146084304</v>
      </c>
      <c r="P30">
        <v>160</v>
      </c>
      <c r="Q30">
        <f t="shared" si="11"/>
        <v>89.768878718535476</v>
      </c>
      <c r="R30">
        <f t="shared" si="11"/>
        <v>4.1286963005322015</v>
      </c>
    </row>
    <row r="31" spans="1:18" x14ac:dyDescent="0.25">
      <c r="A31" t="s">
        <v>59</v>
      </c>
      <c r="B31">
        <v>38101</v>
      </c>
      <c r="M31">
        <v>200</v>
      </c>
      <c r="N31">
        <f t="shared" si="10"/>
        <v>83.506483600305117</v>
      </c>
      <c r="O31">
        <f t="shared" si="10"/>
        <v>7.8691896979271512</v>
      </c>
      <c r="P31">
        <v>200</v>
      </c>
      <c r="Q31">
        <f t="shared" si="11"/>
        <v>94.694126620900079</v>
      </c>
      <c r="R31">
        <f t="shared" si="11"/>
        <v>2.0480553460405488</v>
      </c>
    </row>
    <row r="32" spans="1:18" x14ac:dyDescent="0.25">
      <c r="A32" t="s">
        <v>60</v>
      </c>
      <c r="B32">
        <v>814</v>
      </c>
    </row>
    <row r="33" spans="1:2" x14ac:dyDescent="0.25">
      <c r="A33" t="s">
        <v>61</v>
      </c>
      <c r="B33">
        <v>3936</v>
      </c>
    </row>
    <row r="34" spans="1:2" x14ac:dyDescent="0.25">
      <c r="A34" t="s">
        <v>62</v>
      </c>
      <c r="B34">
        <v>6410</v>
      </c>
    </row>
    <row r="35" spans="1:2" x14ac:dyDescent="0.25">
      <c r="A35" t="s">
        <v>63</v>
      </c>
      <c r="B35">
        <v>16889</v>
      </c>
    </row>
    <row r="36" spans="1:2" x14ac:dyDescent="0.25">
      <c r="A36" t="s">
        <v>64</v>
      </c>
      <c r="B36">
        <v>22525</v>
      </c>
    </row>
    <row r="37" spans="1:2" x14ac:dyDescent="0.25">
      <c r="A37" t="s">
        <v>65</v>
      </c>
      <c r="B37">
        <v>14227</v>
      </c>
    </row>
    <row r="38" spans="1:2" x14ac:dyDescent="0.25">
      <c r="A38" t="s">
        <v>66</v>
      </c>
      <c r="B38">
        <v>30871</v>
      </c>
    </row>
    <row r="39" spans="1:2" x14ac:dyDescent="0.25">
      <c r="A39" t="s">
        <v>67</v>
      </c>
      <c r="B39">
        <v>33528</v>
      </c>
    </row>
    <row r="40" spans="1:2" x14ac:dyDescent="0.25">
      <c r="A40" t="s">
        <v>68</v>
      </c>
      <c r="B40">
        <v>39195</v>
      </c>
    </row>
    <row r="41" spans="1:2" x14ac:dyDescent="0.25">
      <c r="A41" t="s">
        <v>69</v>
      </c>
      <c r="B41">
        <v>40486</v>
      </c>
    </row>
    <row r="42" spans="1:2" x14ac:dyDescent="0.25">
      <c r="A42" t="s">
        <v>70</v>
      </c>
      <c r="B42">
        <v>906</v>
      </c>
    </row>
    <row r="43" spans="1:2" x14ac:dyDescent="0.25">
      <c r="A43" t="s">
        <v>71</v>
      </c>
      <c r="B43">
        <v>3671</v>
      </c>
    </row>
    <row r="44" spans="1:2" x14ac:dyDescent="0.25">
      <c r="A44" t="s">
        <v>72</v>
      </c>
      <c r="B44">
        <v>6024</v>
      </c>
    </row>
    <row r="45" spans="1:2" x14ac:dyDescent="0.25">
      <c r="A45" t="s">
        <v>73</v>
      </c>
      <c r="B45">
        <v>15488</v>
      </c>
    </row>
    <row r="46" spans="1:2" x14ac:dyDescent="0.25">
      <c r="A46" t="s">
        <v>74</v>
      </c>
      <c r="B46">
        <v>24486</v>
      </c>
    </row>
    <row r="47" spans="1:2" x14ac:dyDescent="0.25">
      <c r="A47" t="s">
        <v>75</v>
      </c>
      <c r="B47">
        <v>27541</v>
      </c>
    </row>
    <row r="48" spans="1:2" x14ac:dyDescent="0.25">
      <c r="A48" t="s">
        <v>76</v>
      </c>
      <c r="B48">
        <v>32330</v>
      </c>
    </row>
    <row r="49" spans="1:2" x14ac:dyDescent="0.25">
      <c r="A49" t="s">
        <v>77</v>
      </c>
      <c r="B49">
        <v>33918</v>
      </c>
    </row>
    <row r="50" spans="1:2" x14ac:dyDescent="0.25">
      <c r="A50" t="s">
        <v>78</v>
      </c>
      <c r="B50">
        <v>37442</v>
      </c>
    </row>
    <row r="51" spans="1:2" x14ac:dyDescent="0.25">
      <c r="A51" t="s">
        <v>79</v>
      </c>
      <c r="B51">
        <v>41382</v>
      </c>
    </row>
    <row r="52" spans="1:2" x14ac:dyDescent="0.25">
      <c r="A52" t="s">
        <v>80</v>
      </c>
      <c r="B52">
        <v>1022</v>
      </c>
    </row>
    <row r="53" spans="1:2" x14ac:dyDescent="0.25">
      <c r="A53" t="s">
        <v>81</v>
      </c>
      <c r="B53">
        <v>5734</v>
      </c>
    </row>
    <row r="54" spans="1:2" x14ac:dyDescent="0.25">
      <c r="A54" t="s">
        <v>82</v>
      </c>
      <c r="B54">
        <v>11108</v>
      </c>
    </row>
    <row r="55" spans="1:2" x14ac:dyDescent="0.25">
      <c r="A55" t="s">
        <v>83</v>
      </c>
      <c r="B55">
        <v>18714</v>
      </c>
    </row>
    <row r="56" spans="1:2" x14ac:dyDescent="0.25">
      <c r="A56" t="s">
        <v>84</v>
      </c>
      <c r="B56">
        <v>23711</v>
      </c>
    </row>
    <row r="57" spans="1:2" x14ac:dyDescent="0.25">
      <c r="A57" t="s">
        <v>85</v>
      </c>
      <c r="B57">
        <v>28101</v>
      </c>
    </row>
    <row r="58" spans="1:2" x14ac:dyDescent="0.25">
      <c r="A58" t="s">
        <v>86</v>
      </c>
      <c r="B58">
        <v>35958</v>
      </c>
    </row>
    <row r="59" spans="1:2" x14ac:dyDescent="0.25">
      <c r="A59" t="s">
        <v>87</v>
      </c>
      <c r="B59">
        <v>39630</v>
      </c>
    </row>
    <row r="60" spans="1:2" x14ac:dyDescent="0.25">
      <c r="A60" t="s">
        <v>88</v>
      </c>
      <c r="B60">
        <v>41050</v>
      </c>
    </row>
    <row r="61" spans="1:2" x14ac:dyDescent="0.25">
      <c r="A61" t="s">
        <v>89</v>
      </c>
      <c r="B61">
        <v>42276</v>
      </c>
    </row>
    <row r="62" spans="1:2" x14ac:dyDescent="0.25">
      <c r="A62" t="s">
        <v>90</v>
      </c>
      <c r="B62">
        <v>456</v>
      </c>
    </row>
    <row r="63" spans="1:2" x14ac:dyDescent="0.25">
      <c r="A63" t="s">
        <v>91</v>
      </c>
      <c r="B63">
        <v>429</v>
      </c>
    </row>
    <row r="64" spans="1:2" x14ac:dyDescent="0.25">
      <c r="A64" t="s">
        <v>92</v>
      </c>
      <c r="B64">
        <v>426</v>
      </c>
    </row>
    <row r="65" spans="1:2" x14ac:dyDescent="0.25">
      <c r="A65" t="s">
        <v>93</v>
      </c>
      <c r="B65">
        <v>21403</v>
      </c>
    </row>
    <row r="66" spans="1:2" x14ac:dyDescent="0.25">
      <c r="A66" t="s">
        <v>94</v>
      </c>
      <c r="B66">
        <v>13934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workbookViewId="0">
      <selection sqref="A1:T1048576"/>
    </sheetView>
  </sheetViews>
  <sheetFormatPr baseColWidth="10" defaultRowHeight="15.75" x14ac:dyDescent="0.25"/>
  <sheetData>
    <row r="1" spans="1:17" x14ac:dyDescent="0.25">
      <c r="A1" t="s">
        <v>28</v>
      </c>
      <c r="B1" t="s">
        <v>29</v>
      </c>
    </row>
    <row r="2" spans="1:17" x14ac:dyDescent="0.25">
      <c r="A2" t="s">
        <v>30</v>
      </c>
      <c r="B2">
        <v>625</v>
      </c>
      <c r="D2">
        <f>B2</f>
        <v>625</v>
      </c>
      <c r="E2">
        <f>B12</f>
        <v>585</v>
      </c>
      <c r="F2">
        <f>B22</f>
        <v>644</v>
      </c>
      <c r="G2">
        <f>B32</f>
        <v>626</v>
      </c>
      <c r="H2">
        <f>B42</f>
        <v>558</v>
      </c>
      <c r="I2">
        <f>B52</f>
        <v>546</v>
      </c>
      <c r="J2">
        <f>B62</f>
        <v>473</v>
      </c>
    </row>
    <row r="3" spans="1:17" x14ac:dyDescent="0.25">
      <c r="A3" t="s">
        <v>31</v>
      </c>
      <c r="B3">
        <v>2737</v>
      </c>
      <c r="D3">
        <f t="shared" ref="D3:D11" si="0">B3</f>
        <v>2737</v>
      </c>
      <c r="E3">
        <f t="shared" ref="E3:E11" si="1">B13</f>
        <v>2146</v>
      </c>
      <c r="F3">
        <f t="shared" ref="F3:F11" si="2">B23</f>
        <v>2564</v>
      </c>
      <c r="G3">
        <f t="shared" ref="G3:G11" si="3">B33</f>
        <v>2121</v>
      </c>
      <c r="H3">
        <f t="shared" ref="H3:H11" si="4">B43</f>
        <v>1641</v>
      </c>
      <c r="I3">
        <f t="shared" ref="I3:I11" si="5">B53</f>
        <v>1621</v>
      </c>
      <c r="J3">
        <f>B63</f>
        <v>461</v>
      </c>
    </row>
    <row r="4" spans="1:17" x14ac:dyDescent="0.25">
      <c r="A4" t="s">
        <v>32</v>
      </c>
      <c r="B4">
        <v>4791</v>
      </c>
      <c r="D4">
        <f t="shared" si="0"/>
        <v>4791</v>
      </c>
      <c r="E4">
        <f t="shared" si="1"/>
        <v>3891</v>
      </c>
      <c r="F4">
        <f t="shared" si="2"/>
        <v>3575</v>
      </c>
      <c r="G4">
        <f t="shared" si="3"/>
        <v>3297</v>
      </c>
      <c r="H4">
        <f t="shared" si="4"/>
        <v>5459</v>
      </c>
      <c r="I4">
        <f t="shared" si="5"/>
        <v>5799</v>
      </c>
      <c r="J4">
        <f>B64</f>
        <v>443</v>
      </c>
      <c r="N4" t="s">
        <v>10</v>
      </c>
      <c r="P4" t="s">
        <v>11</v>
      </c>
    </row>
    <row r="5" spans="1:17" x14ac:dyDescent="0.25">
      <c r="A5" t="s">
        <v>33</v>
      </c>
      <c r="B5">
        <v>9603</v>
      </c>
      <c r="D5">
        <f t="shared" si="0"/>
        <v>9603</v>
      </c>
      <c r="E5">
        <f t="shared" si="1"/>
        <v>9896</v>
      </c>
      <c r="F5">
        <f t="shared" si="2"/>
        <v>9532</v>
      </c>
      <c r="G5">
        <f t="shared" si="3"/>
        <v>9778</v>
      </c>
      <c r="H5">
        <f t="shared" si="4"/>
        <v>6928</v>
      </c>
      <c r="I5">
        <f t="shared" si="5"/>
        <v>6696</v>
      </c>
      <c r="N5" t="s">
        <v>22</v>
      </c>
      <c r="O5" t="s">
        <v>23</v>
      </c>
      <c r="P5" t="s">
        <v>22</v>
      </c>
      <c r="Q5" t="s">
        <v>23</v>
      </c>
    </row>
    <row r="6" spans="1:17" x14ac:dyDescent="0.25">
      <c r="A6" t="s">
        <v>34</v>
      </c>
      <c r="B6">
        <v>13901</v>
      </c>
      <c r="D6">
        <f t="shared" si="0"/>
        <v>13901</v>
      </c>
      <c r="E6">
        <f t="shared" si="1"/>
        <v>16262</v>
      </c>
      <c r="F6">
        <f t="shared" si="2"/>
        <v>12162</v>
      </c>
      <c r="G6">
        <f t="shared" si="3"/>
        <v>14045</v>
      </c>
      <c r="H6">
        <f t="shared" si="4"/>
        <v>11516</v>
      </c>
      <c r="I6">
        <f t="shared" si="5"/>
        <v>10170</v>
      </c>
      <c r="M6">
        <v>0</v>
      </c>
      <c r="N6">
        <f t="shared" ref="N6:N15" si="6">AVERAGEA(D2:F2)</f>
        <v>618</v>
      </c>
      <c r="O6">
        <f t="shared" ref="O6:O15" si="7">STDEVA(D2:F2)</f>
        <v>30.116440692751194</v>
      </c>
      <c r="P6">
        <f t="shared" ref="P6:P15" si="8">AVERAGEA(G2:I2)</f>
        <v>576.66666666666663</v>
      </c>
      <c r="Q6">
        <f t="shared" ref="Q6:Q15" si="9">STDEVA(G2:I2)</f>
        <v>43.143172499635831</v>
      </c>
    </row>
    <row r="7" spans="1:17" x14ac:dyDescent="0.25">
      <c r="A7" t="s">
        <v>35</v>
      </c>
      <c r="B7">
        <v>18498</v>
      </c>
      <c r="D7">
        <f t="shared" si="0"/>
        <v>18498</v>
      </c>
      <c r="E7">
        <f t="shared" si="1"/>
        <v>25786</v>
      </c>
      <c r="F7">
        <f t="shared" si="2"/>
        <v>18301</v>
      </c>
      <c r="G7">
        <f t="shared" si="3"/>
        <v>16159</v>
      </c>
      <c r="H7">
        <f t="shared" si="4"/>
        <v>17946</v>
      </c>
      <c r="I7">
        <f t="shared" si="5"/>
        <v>16608</v>
      </c>
      <c r="M7">
        <v>10</v>
      </c>
      <c r="N7">
        <f t="shared" si="6"/>
        <v>2482.3333333333335</v>
      </c>
      <c r="O7">
        <f t="shared" si="7"/>
        <v>303.84590392719355</v>
      </c>
      <c r="P7">
        <f t="shared" si="8"/>
        <v>1794.3333333333333</v>
      </c>
      <c r="Q7">
        <f t="shared" si="9"/>
        <v>283.07831660749474</v>
      </c>
    </row>
    <row r="8" spans="1:17" x14ac:dyDescent="0.25">
      <c r="A8" t="s">
        <v>36</v>
      </c>
      <c r="B8">
        <v>19667</v>
      </c>
      <c r="D8">
        <f t="shared" si="0"/>
        <v>19667</v>
      </c>
      <c r="E8">
        <f t="shared" si="1"/>
        <v>17622</v>
      </c>
      <c r="F8">
        <f t="shared" si="2"/>
        <v>14482</v>
      </c>
      <c r="G8">
        <f t="shared" si="3"/>
        <v>19932</v>
      </c>
      <c r="H8">
        <f t="shared" si="4"/>
        <v>22097</v>
      </c>
      <c r="I8">
        <f t="shared" si="5"/>
        <v>26011</v>
      </c>
      <c r="M8">
        <v>20</v>
      </c>
      <c r="N8">
        <f t="shared" si="6"/>
        <v>4085.6666666666665</v>
      </c>
      <c r="O8">
        <f t="shared" si="7"/>
        <v>630.94003941209189</v>
      </c>
      <c r="P8">
        <f t="shared" si="8"/>
        <v>4851.666666666667</v>
      </c>
      <c r="Q8">
        <f t="shared" si="9"/>
        <v>1357.0708652584565</v>
      </c>
    </row>
    <row r="9" spans="1:17" x14ac:dyDescent="0.25">
      <c r="A9" t="s">
        <v>37</v>
      </c>
      <c r="B9">
        <v>15294</v>
      </c>
      <c r="D9">
        <f t="shared" si="0"/>
        <v>15294</v>
      </c>
      <c r="E9">
        <f t="shared" si="1"/>
        <v>27475</v>
      </c>
      <c r="F9">
        <f t="shared" si="2"/>
        <v>25311</v>
      </c>
      <c r="G9">
        <f t="shared" si="3"/>
        <v>26260</v>
      </c>
      <c r="H9">
        <f t="shared" si="4"/>
        <v>24764</v>
      </c>
      <c r="I9">
        <f t="shared" si="5"/>
        <v>24949</v>
      </c>
      <c r="M9">
        <v>40</v>
      </c>
      <c r="N9">
        <f t="shared" si="6"/>
        <v>9677</v>
      </c>
      <c r="O9">
        <f t="shared" si="7"/>
        <v>192.95336224072386</v>
      </c>
      <c r="P9">
        <f t="shared" si="8"/>
        <v>7800.666666666667</v>
      </c>
      <c r="Q9">
        <f t="shared" si="9"/>
        <v>1716.3453420956193</v>
      </c>
    </row>
    <row r="10" spans="1:17" x14ac:dyDescent="0.25">
      <c r="A10" t="s">
        <v>38</v>
      </c>
      <c r="B10">
        <v>27751</v>
      </c>
      <c r="D10">
        <f t="shared" si="0"/>
        <v>27751</v>
      </c>
      <c r="E10">
        <f t="shared" si="1"/>
        <v>24816</v>
      </c>
      <c r="F10">
        <f t="shared" si="2"/>
        <v>31971</v>
      </c>
      <c r="G10">
        <f t="shared" si="3"/>
        <v>30989</v>
      </c>
      <c r="H10">
        <f t="shared" si="4"/>
        <v>24903</v>
      </c>
      <c r="I10">
        <f t="shared" si="5"/>
        <v>28488</v>
      </c>
      <c r="M10">
        <v>60</v>
      </c>
      <c r="N10">
        <f t="shared" si="6"/>
        <v>14108.333333333334</v>
      </c>
      <c r="O10">
        <f t="shared" si="7"/>
        <v>2057.848471907811</v>
      </c>
      <c r="P10">
        <f t="shared" si="8"/>
        <v>11910.333333333334</v>
      </c>
      <c r="Q10">
        <f t="shared" si="9"/>
        <v>1967.3663444649405</v>
      </c>
    </row>
    <row r="11" spans="1:17" x14ac:dyDescent="0.25">
      <c r="A11" t="s">
        <v>39</v>
      </c>
      <c r="B11">
        <v>32194</v>
      </c>
      <c r="D11">
        <f t="shared" si="0"/>
        <v>32194</v>
      </c>
      <c r="E11">
        <f t="shared" si="1"/>
        <v>28190</v>
      </c>
      <c r="F11">
        <f t="shared" si="2"/>
        <v>26742</v>
      </c>
      <c r="G11">
        <f t="shared" si="3"/>
        <v>30443</v>
      </c>
      <c r="H11">
        <f t="shared" si="4"/>
        <v>36349</v>
      </c>
      <c r="I11">
        <f t="shared" si="5"/>
        <v>25719</v>
      </c>
      <c r="M11">
        <v>80</v>
      </c>
      <c r="N11">
        <f t="shared" si="6"/>
        <v>20861.666666666668</v>
      </c>
      <c r="O11">
        <f t="shared" si="7"/>
        <v>4265.735145708577</v>
      </c>
      <c r="P11">
        <f t="shared" si="8"/>
        <v>16904.333333333332</v>
      </c>
      <c r="Q11">
        <f t="shared" si="9"/>
        <v>929.62483472276779</v>
      </c>
    </row>
    <row r="12" spans="1:17" x14ac:dyDescent="0.25">
      <c r="A12" t="s">
        <v>40</v>
      </c>
      <c r="B12">
        <v>585</v>
      </c>
      <c r="M12">
        <v>100</v>
      </c>
      <c r="N12">
        <f t="shared" si="6"/>
        <v>17257</v>
      </c>
      <c r="O12">
        <f t="shared" si="7"/>
        <v>2611.6996381666863</v>
      </c>
      <c r="P12">
        <f t="shared" si="8"/>
        <v>22680</v>
      </c>
      <c r="Q12">
        <f t="shared" si="9"/>
        <v>3081.1486494487735</v>
      </c>
    </row>
    <row r="13" spans="1:17" x14ac:dyDescent="0.25">
      <c r="A13" t="s">
        <v>41</v>
      </c>
      <c r="B13">
        <v>2146</v>
      </c>
      <c r="M13">
        <v>120</v>
      </c>
      <c r="N13">
        <f t="shared" si="6"/>
        <v>22693.333333333332</v>
      </c>
      <c r="O13">
        <f t="shared" si="7"/>
        <v>6498.7171298136509</v>
      </c>
      <c r="P13">
        <f t="shared" si="8"/>
        <v>25324.333333333332</v>
      </c>
      <c r="Q13">
        <f t="shared" si="9"/>
        <v>815.5736222643136</v>
      </c>
    </row>
    <row r="14" spans="1:17" x14ac:dyDescent="0.25">
      <c r="A14" t="s">
        <v>42</v>
      </c>
      <c r="B14">
        <v>3891</v>
      </c>
      <c r="M14">
        <v>160</v>
      </c>
      <c r="N14">
        <f t="shared" si="6"/>
        <v>28179.333333333332</v>
      </c>
      <c r="O14">
        <f t="shared" si="7"/>
        <v>3596.6801822421262</v>
      </c>
      <c r="P14">
        <f t="shared" si="8"/>
        <v>28126.666666666668</v>
      </c>
      <c r="Q14">
        <f t="shared" si="9"/>
        <v>3059.0472917778393</v>
      </c>
    </row>
    <row r="15" spans="1:17" x14ac:dyDescent="0.25">
      <c r="A15" t="s">
        <v>43</v>
      </c>
      <c r="B15">
        <v>9896</v>
      </c>
      <c r="G15">
        <f t="shared" ref="G15:I25" si="10">G2/459</f>
        <v>1.363834422657952</v>
      </c>
      <c r="H15">
        <f t="shared" si="10"/>
        <v>1.2156862745098038</v>
      </c>
      <c r="I15">
        <f t="shared" si="10"/>
        <v>1.1895424836601307</v>
      </c>
      <c r="M15">
        <v>200</v>
      </c>
      <c r="N15">
        <f t="shared" si="6"/>
        <v>29042</v>
      </c>
      <c r="O15">
        <f t="shared" si="7"/>
        <v>2824.0934828719819</v>
      </c>
      <c r="P15">
        <f t="shared" si="8"/>
        <v>30837</v>
      </c>
      <c r="Q15">
        <f t="shared" si="9"/>
        <v>5325.94141912958</v>
      </c>
    </row>
    <row r="16" spans="1:17" x14ac:dyDescent="0.25">
      <c r="A16" t="s">
        <v>44</v>
      </c>
      <c r="B16">
        <v>16262</v>
      </c>
      <c r="G16">
        <f t="shared" si="10"/>
        <v>4.6209150326797381</v>
      </c>
      <c r="H16">
        <f t="shared" si="10"/>
        <v>3.5751633986928106</v>
      </c>
      <c r="I16">
        <f t="shared" si="10"/>
        <v>3.5315904139433552</v>
      </c>
    </row>
    <row r="17" spans="1:18" x14ac:dyDescent="0.25">
      <c r="A17" t="s">
        <v>45</v>
      </c>
      <c r="B17">
        <v>25786</v>
      </c>
      <c r="G17">
        <f t="shared" si="10"/>
        <v>7.1830065359477127</v>
      </c>
      <c r="H17">
        <f t="shared" si="10"/>
        <v>11.893246187363834</v>
      </c>
      <c r="I17">
        <f t="shared" si="10"/>
        <v>12.633986928104575</v>
      </c>
      <c r="M17" t="s">
        <v>24</v>
      </c>
      <c r="N17">
        <f>AVERAGEA(J2:J4)</f>
        <v>459</v>
      </c>
      <c r="O17">
        <f>STDEVA(J2:J4)</f>
        <v>15.0996688705415</v>
      </c>
    </row>
    <row r="18" spans="1:18" x14ac:dyDescent="0.25">
      <c r="A18" t="s">
        <v>46</v>
      </c>
      <c r="B18">
        <v>17622</v>
      </c>
      <c r="G18">
        <f t="shared" si="10"/>
        <v>21.302832244008716</v>
      </c>
      <c r="H18">
        <f t="shared" si="10"/>
        <v>15.093681917211329</v>
      </c>
      <c r="I18">
        <f t="shared" si="10"/>
        <v>14.588235294117647</v>
      </c>
    </row>
    <row r="19" spans="1:18" x14ac:dyDescent="0.25">
      <c r="A19" t="s">
        <v>47</v>
      </c>
      <c r="B19">
        <v>27475</v>
      </c>
      <c r="G19">
        <f t="shared" si="10"/>
        <v>30.59912854030501</v>
      </c>
      <c r="H19">
        <f t="shared" si="10"/>
        <v>25.089324618736384</v>
      </c>
      <c r="I19">
        <f t="shared" si="10"/>
        <v>22.156862745098039</v>
      </c>
    </row>
    <row r="20" spans="1:18" x14ac:dyDescent="0.25">
      <c r="A20" t="s">
        <v>48</v>
      </c>
      <c r="B20">
        <v>24816</v>
      </c>
      <c r="G20">
        <f t="shared" si="10"/>
        <v>35.204793028322442</v>
      </c>
      <c r="H20">
        <f t="shared" si="10"/>
        <v>39.098039215686278</v>
      </c>
      <c r="I20">
        <f t="shared" si="10"/>
        <v>36.183006535947712</v>
      </c>
      <c r="N20" t="s">
        <v>10</v>
      </c>
      <c r="Q20" t="s">
        <v>11</v>
      </c>
    </row>
    <row r="21" spans="1:18" x14ac:dyDescent="0.25">
      <c r="A21" t="s">
        <v>49</v>
      </c>
      <c r="B21">
        <v>28190</v>
      </c>
      <c r="G21">
        <f t="shared" si="10"/>
        <v>43.424836601307192</v>
      </c>
      <c r="H21">
        <f t="shared" si="10"/>
        <v>48.141612200435731</v>
      </c>
      <c r="I21">
        <f t="shared" si="10"/>
        <v>56.668845315904143</v>
      </c>
      <c r="M21" t="s">
        <v>25</v>
      </c>
      <c r="N21" t="s">
        <v>22</v>
      </c>
      <c r="O21" t="s">
        <v>23</v>
      </c>
      <c r="Q21" t="s">
        <v>22</v>
      </c>
      <c r="R21" t="s">
        <v>23</v>
      </c>
    </row>
    <row r="22" spans="1:18" x14ac:dyDescent="0.25">
      <c r="A22" t="s">
        <v>50</v>
      </c>
      <c r="B22">
        <v>644</v>
      </c>
      <c r="G22">
        <f t="shared" si="10"/>
        <v>57.211328976034856</v>
      </c>
      <c r="H22">
        <f t="shared" si="10"/>
        <v>53.952069716775597</v>
      </c>
      <c r="I22">
        <f t="shared" si="10"/>
        <v>54.355119825708059</v>
      </c>
      <c r="M22">
        <v>0</v>
      </c>
      <c r="N22">
        <f t="shared" ref="N22:O31" si="11">N6/$N$17</f>
        <v>1.34640522875817</v>
      </c>
      <c r="O22">
        <f t="shared" si="11"/>
        <v>6.5613160550656191E-2</v>
      </c>
      <c r="P22">
        <v>0</v>
      </c>
      <c r="Q22">
        <f t="shared" ref="Q22:R31" si="12">P6/$N$17</f>
        <v>1.2563543936092956</v>
      </c>
      <c r="R22">
        <f t="shared" si="12"/>
        <v>9.3993839868487652E-2</v>
      </c>
    </row>
    <row r="23" spans="1:18" x14ac:dyDescent="0.25">
      <c r="A23" t="s">
        <v>51</v>
      </c>
      <c r="B23">
        <v>2564</v>
      </c>
      <c r="G23">
        <f t="shared" si="10"/>
        <v>67.514161220043576</v>
      </c>
      <c r="H23">
        <f t="shared" si="10"/>
        <v>54.254901960784316</v>
      </c>
      <c r="I23">
        <f t="shared" si="10"/>
        <v>62.065359477124183</v>
      </c>
      <c r="M23">
        <v>10</v>
      </c>
      <c r="N23">
        <f t="shared" si="11"/>
        <v>5.4081336238198983</v>
      </c>
      <c r="O23">
        <f t="shared" si="11"/>
        <v>0.66197364690020377</v>
      </c>
      <c r="P23">
        <v>10</v>
      </c>
      <c r="Q23">
        <f t="shared" si="12"/>
        <v>3.9092229484386345</v>
      </c>
      <c r="R23">
        <f t="shared" si="12"/>
        <v>0.61672835862199293</v>
      </c>
    </row>
    <row r="24" spans="1:18" x14ac:dyDescent="0.25">
      <c r="A24" t="s">
        <v>52</v>
      </c>
      <c r="B24">
        <v>3575</v>
      </c>
      <c r="G24">
        <f t="shared" si="10"/>
        <v>66.324618736383442</v>
      </c>
      <c r="H24">
        <f t="shared" si="10"/>
        <v>79.191721132897598</v>
      </c>
      <c r="I24">
        <f t="shared" si="10"/>
        <v>56.032679738562095</v>
      </c>
      <c r="M24">
        <v>20</v>
      </c>
      <c r="N24">
        <f t="shared" si="11"/>
        <v>8.9012345679012341</v>
      </c>
      <c r="O24">
        <f t="shared" si="11"/>
        <v>1.3745970357561914</v>
      </c>
      <c r="P24">
        <v>20</v>
      </c>
      <c r="Q24">
        <f t="shared" si="12"/>
        <v>10.570079883805375</v>
      </c>
      <c r="R24">
        <f t="shared" si="12"/>
        <v>2.956581405791844</v>
      </c>
    </row>
    <row r="25" spans="1:18" x14ac:dyDescent="0.25">
      <c r="A25" t="s">
        <v>53</v>
      </c>
      <c r="B25">
        <v>9532</v>
      </c>
      <c r="G25">
        <f t="shared" si="10"/>
        <v>0</v>
      </c>
      <c r="H25">
        <f t="shared" si="10"/>
        <v>0</v>
      </c>
      <c r="I25">
        <f t="shared" si="10"/>
        <v>0</v>
      </c>
      <c r="M25">
        <v>40</v>
      </c>
      <c r="N25">
        <f t="shared" si="11"/>
        <v>21.082788671023966</v>
      </c>
      <c r="O25">
        <f t="shared" si="11"/>
        <v>0.42037769551355963</v>
      </c>
      <c r="P25">
        <v>40</v>
      </c>
      <c r="Q25">
        <f t="shared" si="12"/>
        <v>16.994916485112565</v>
      </c>
      <c r="R25">
        <f t="shared" si="12"/>
        <v>3.7393144707965562</v>
      </c>
    </row>
    <row r="26" spans="1:18" x14ac:dyDescent="0.25">
      <c r="A26" t="s">
        <v>54</v>
      </c>
      <c r="B26">
        <v>12162</v>
      </c>
      <c r="M26">
        <v>60</v>
      </c>
      <c r="N26">
        <f t="shared" si="11"/>
        <v>30.737109658678289</v>
      </c>
      <c r="O26">
        <f t="shared" si="11"/>
        <v>4.4833300041564508</v>
      </c>
      <c r="P26">
        <v>60</v>
      </c>
      <c r="Q26">
        <f t="shared" si="12"/>
        <v>25.948438634713145</v>
      </c>
      <c r="R26">
        <f t="shared" si="12"/>
        <v>4.2862011861981273</v>
      </c>
    </row>
    <row r="27" spans="1:18" x14ac:dyDescent="0.25">
      <c r="A27" t="s">
        <v>55</v>
      </c>
      <c r="B27">
        <v>18301</v>
      </c>
      <c r="M27">
        <v>80</v>
      </c>
      <c r="N27">
        <f t="shared" si="11"/>
        <v>45.450254175744377</v>
      </c>
      <c r="O27">
        <f t="shared" si="11"/>
        <v>9.2935406224587727</v>
      </c>
      <c r="P27">
        <v>80</v>
      </c>
      <c r="Q27">
        <f t="shared" si="12"/>
        <v>36.828612926652141</v>
      </c>
      <c r="R27">
        <f t="shared" si="12"/>
        <v>2.0253264373045048</v>
      </c>
    </row>
    <row r="28" spans="1:18" x14ac:dyDescent="0.25">
      <c r="A28" t="s">
        <v>56</v>
      </c>
      <c r="B28">
        <v>14482</v>
      </c>
      <c r="M28">
        <v>100</v>
      </c>
      <c r="N28">
        <f t="shared" si="11"/>
        <v>37.596949891067538</v>
      </c>
      <c r="O28">
        <f t="shared" si="11"/>
        <v>5.6899774251997526</v>
      </c>
      <c r="P28">
        <v>100</v>
      </c>
      <c r="Q28">
        <f t="shared" si="12"/>
        <v>49.411764705882355</v>
      </c>
      <c r="R28">
        <f t="shared" si="12"/>
        <v>6.7127421556618163</v>
      </c>
    </row>
    <row r="29" spans="1:18" x14ac:dyDescent="0.25">
      <c r="A29" t="s">
        <v>57</v>
      </c>
      <c r="B29">
        <v>25311</v>
      </c>
      <c r="M29">
        <v>120</v>
      </c>
      <c r="N29">
        <f t="shared" si="11"/>
        <v>49.440813362381988</v>
      </c>
      <c r="O29">
        <f t="shared" si="11"/>
        <v>14.158425119419718</v>
      </c>
      <c r="P29">
        <v>120</v>
      </c>
      <c r="Q29">
        <f t="shared" si="12"/>
        <v>55.172839506172835</v>
      </c>
      <c r="R29">
        <f t="shared" si="12"/>
        <v>1.7768488502490491</v>
      </c>
    </row>
    <row r="30" spans="1:18" x14ac:dyDescent="0.25">
      <c r="A30" t="s">
        <v>58</v>
      </c>
      <c r="B30">
        <v>31971</v>
      </c>
      <c r="M30">
        <v>160</v>
      </c>
      <c r="N30">
        <f t="shared" si="11"/>
        <v>61.392883079157585</v>
      </c>
      <c r="O30">
        <f t="shared" si="11"/>
        <v>7.8359045364752209</v>
      </c>
      <c r="P30">
        <v>160</v>
      </c>
      <c r="Q30">
        <f t="shared" si="12"/>
        <v>61.278140885984023</v>
      </c>
      <c r="R30">
        <f t="shared" si="12"/>
        <v>6.6645910496249225</v>
      </c>
    </row>
    <row r="31" spans="1:18" x14ac:dyDescent="0.25">
      <c r="A31" t="s">
        <v>59</v>
      </c>
      <c r="B31">
        <v>26742</v>
      </c>
      <c r="M31">
        <v>200</v>
      </c>
      <c r="N31">
        <f t="shared" si="11"/>
        <v>63.272331154684096</v>
      </c>
      <c r="O31">
        <f t="shared" si="11"/>
        <v>6.1527091130108538</v>
      </c>
      <c r="P31">
        <v>200</v>
      </c>
      <c r="Q31">
        <f t="shared" si="12"/>
        <v>67.183006535947712</v>
      </c>
      <c r="R31">
        <f t="shared" si="12"/>
        <v>11.603358211611285</v>
      </c>
    </row>
    <row r="32" spans="1:18" x14ac:dyDescent="0.25">
      <c r="A32" t="s">
        <v>60</v>
      </c>
      <c r="B32">
        <v>626</v>
      </c>
    </row>
    <row r="33" spans="1:2" x14ac:dyDescent="0.25">
      <c r="A33" t="s">
        <v>61</v>
      </c>
      <c r="B33">
        <v>2121</v>
      </c>
    </row>
    <row r="34" spans="1:2" x14ac:dyDescent="0.25">
      <c r="A34" t="s">
        <v>62</v>
      </c>
      <c r="B34">
        <v>3297</v>
      </c>
    </row>
    <row r="35" spans="1:2" x14ac:dyDescent="0.25">
      <c r="A35" t="s">
        <v>63</v>
      </c>
      <c r="B35">
        <v>9778</v>
      </c>
    </row>
    <row r="36" spans="1:2" x14ac:dyDescent="0.25">
      <c r="A36" t="s">
        <v>64</v>
      </c>
      <c r="B36">
        <v>14045</v>
      </c>
    </row>
    <row r="37" spans="1:2" x14ac:dyDescent="0.25">
      <c r="A37" t="s">
        <v>65</v>
      </c>
      <c r="B37">
        <v>16159</v>
      </c>
    </row>
    <row r="38" spans="1:2" x14ac:dyDescent="0.25">
      <c r="A38" t="s">
        <v>66</v>
      </c>
      <c r="B38">
        <v>19932</v>
      </c>
    </row>
    <row r="39" spans="1:2" x14ac:dyDescent="0.25">
      <c r="A39" t="s">
        <v>67</v>
      </c>
      <c r="B39">
        <v>26260</v>
      </c>
    </row>
    <row r="40" spans="1:2" x14ac:dyDescent="0.25">
      <c r="A40" t="s">
        <v>68</v>
      </c>
      <c r="B40">
        <v>30989</v>
      </c>
    </row>
    <row r="41" spans="1:2" x14ac:dyDescent="0.25">
      <c r="A41" t="s">
        <v>69</v>
      </c>
      <c r="B41">
        <v>30443</v>
      </c>
    </row>
    <row r="42" spans="1:2" x14ac:dyDescent="0.25">
      <c r="A42" t="s">
        <v>70</v>
      </c>
      <c r="B42">
        <v>558</v>
      </c>
    </row>
    <row r="43" spans="1:2" x14ac:dyDescent="0.25">
      <c r="A43" t="s">
        <v>71</v>
      </c>
      <c r="B43">
        <v>1641</v>
      </c>
    </row>
    <row r="44" spans="1:2" x14ac:dyDescent="0.25">
      <c r="A44" t="s">
        <v>72</v>
      </c>
      <c r="B44">
        <v>5459</v>
      </c>
    </row>
    <row r="45" spans="1:2" x14ac:dyDescent="0.25">
      <c r="A45" t="s">
        <v>73</v>
      </c>
      <c r="B45">
        <v>6928</v>
      </c>
    </row>
    <row r="46" spans="1:2" x14ac:dyDescent="0.25">
      <c r="A46" t="s">
        <v>74</v>
      </c>
      <c r="B46">
        <v>11516</v>
      </c>
    </row>
    <row r="47" spans="1:2" x14ac:dyDescent="0.25">
      <c r="A47" t="s">
        <v>75</v>
      </c>
      <c r="B47">
        <v>17946</v>
      </c>
    </row>
    <row r="48" spans="1:2" x14ac:dyDescent="0.25">
      <c r="A48" t="s">
        <v>76</v>
      </c>
      <c r="B48">
        <v>22097</v>
      </c>
    </row>
    <row r="49" spans="1:2" x14ac:dyDescent="0.25">
      <c r="A49" t="s">
        <v>77</v>
      </c>
      <c r="B49">
        <v>24764</v>
      </c>
    </row>
    <row r="50" spans="1:2" x14ac:dyDescent="0.25">
      <c r="A50" t="s">
        <v>78</v>
      </c>
      <c r="B50">
        <v>24903</v>
      </c>
    </row>
    <row r="51" spans="1:2" x14ac:dyDescent="0.25">
      <c r="A51" t="s">
        <v>79</v>
      </c>
      <c r="B51">
        <v>36349</v>
      </c>
    </row>
    <row r="52" spans="1:2" x14ac:dyDescent="0.25">
      <c r="A52" t="s">
        <v>80</v>
      </c>
      <c r="B52">
        <v>546</v>
      </c>
    </row>
    <row r="53" spans="1:2" x14ac:dyDescent="0.25">
      <c r="A53" t="s">
        <v>81</v>
      </c>
      <c r="B53">
        <v>1621</v>
      </c>
    </row>
    <row r="54" spans="1:2" x14ac:dyDescent="0.25">
      <c r="A54" t="s">
        <v>82</v>
      </c>
      <c r="B54">
        <v>5799</v>
      </c>
    </row>
    <row r="55" spans="1:2" x14ac:dyDescent="0.25">
      <c r="A55" t="s">
        <v>83</v>
      </c>
      <c r="B55">
        <v>6696</v>
      </c>
    </row>
    <row r="56" spans="1:2" x14ac:dyDescent="0.25">
      <c r="A56" t="s">
        <v>84</v>
      </c>
      <c r="B56">
        <v>10170</v>
      </c>
    </row>
    <row r="57" spans="1:2" x14ac:dyDescent="0.25">
      <c r="A57" t="s">
        <v>85</v>
      </c>
      <c r="B57">
        <v>16608</v>
      </c>
    </row>
    <row r="58" spans="1:2" x14ac:dyDescent="0.25">
      <c r="A58" t="s">
        <v>86</v>
      </c>
      <c r="B58">
        <v>26011</v>
      </c>
    </row>
    <row r="59" spans="1:2" x14ac:dyDescent="0.25">
      <c r="A59" t="s">
        <v>87</v>
      </c>
      <c r="B59">
        <v>24949</v>
      </c>
    </row>
    <row r="60" spans="1:2" x14ac:dyDescent="0.25">
      <c r="A60" t="s">
        <v>88</v>
      </c>
      <c r="B60">
        <v>28488</v>
      </c>
    </row>
    <row r="61" spans="1:2" x14ac:dyDescent="0.25">
      <c r="A61" t="s">
        <v>89</v>
      </c>
      <c r="B61">
        <v>25719</v>
      </c>
    </row>
    <row r="62" spans="1:2" x14ac:dyDescent="0.25">
      <c r="A62" t="s">
        <v>90</v>
      </c>
      <c r="B62">
        <v>473</v>
      </c>
    </row>
    <row r="63" spans="1:2" x14ac:dyDescent="0.25">
      <c r="A63" t="s">
        <v>91</v>
      </c>
      <c r="B63">
        <v>461</v>
      </c>
    </row>
    <row r="64" spans="1:2" x14ac:dyDescent="0.25">
      <c r="A64" t="s">
        <v>92</v>
      </c>
      <c r="B64">
        <v>443</v>
      </c>
    </row>
    <row r="65" spans="1:2" x14ac:dyDescent="0.25">
      <c r="A65" t="s">
        <v>93</v>
      </c>
      <c r="B65">
        <v>14299</v>
      </c>
    </row>
    <row r="66" spans="1:2" x14ac:dyDescent="0.25">
      <c r="A66" t="s">
        <v>94</v>
      </c>
      <c r="B66">
        <v>10825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tabSelected="1" workbookViewId="0">
      <selection activeCell="G31" sqref="G31"/>
    </sheetView>
  </sheetViews>
  <sheetFormatPr baseColWidth="10" defaultRowHeight="15.75" x14ac:dyDescent="0.25"/>
  <sheetData>
    <row r="1" spans="1:13" x14ac:dyDescent="0.25">
      <c r="A1" t="s">
        <v>0</v>
      </c>
    </row>
    <row r="3" spans="1:13" x14ac:dyDescent="0.25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</row>
    <row r="4" spans="1:13" x14ac:dyDescent="0.25">
      <c r="A4" t="s">
        <v>1</v>
      </c>
    </row>
    <row r="5" spans="1:13" x14ac:dyDescent="0.25">
      <c r="A5" t="s">
        <v>2</v>
      </c>
      <c r="B5" s="5" t="s">
        <v>12</v>
      </c>
      <c r="C5" s="5" t="s">
        <v>13</v>
      </c>
      <c r="D5" s="4" t="s">
        <v>14</v>
      </c>
      <c r="E5" s="4" t="s">
        <v>15</v>
      </c>
      <c r="F5" s="4" t="s">
        <v>16</v>
      </c>
      <c r="G5" s="4" t="s">
        <v>17</v>
      </c>
      <c r="H5" s="4" t="s">
        <v>18</v>
      </c>
      <c r="I5" s="4" t="s">
        <v>19</v>
      </c>
      <c r="J5" s="4" t="s">
        <v>20</v>
      </c>
      <c r="K5" s="4" t="s">
        <v>21</v>
      </c>
      <c r="L5" s="5" t="s">
        <v>10</v>
      </c>
    </row>
    <row r="6" spans="1:13" x14ac:dyDescent="0.25">
      <c r="A6" t="s">
        <v>3</v>
      </c>
      <c r="B6" s="5"/>
      <c r="C6" s="5"/>
      <c r="D6" s="4"/>
      <c r="E6" s="4"/>
      <c r="F6" s="4"/>
      <c r="G6" s="4"/>
      <c r="H6" s="4"/>
      <c r="I6" s="4"/>
      <c r="J6" s="4"/>
      <c r="K6" s="4"/>
      <c r="L6" s="5"/>
    </row>
    <row r="7" spans="1:13" x14ac:dyDescent="0.25">
      <c r="A7" t="s">
        <v>4</v>
      </c>
      <c r="B7" s="5"/>
      <c r="C7" s="5"/>
      <c r="D7" s="4"/>
      <c r="E7" s="4"/>
      <c r="F7" s="4"/>
      <c r="G7" s="4"/>
      <c r="H7" s="4"/>
      <c r="I7" s="4"/>
      <c r="J7" s="4"/>
      <c r="K7" s="4"/>
      <c r="L7" s="5"/>
    </row>
    <row r="8" spans="1:13" x14ac:dyDescent="0.25">
      <c r="A8" t="s">
        <v>5</v>
      </c>
      <c r="B8" s="3" t="s">
        <v>12</v>
      </c>
      <c r="C8" s="3" t="s">
        <v>13</v>
      </c>
      <c r="D8" s="2" t="s">
        <v>14</v>
      </c>
      <c r="E8" s="2" t="s">
        <v>15</v>
      </c>
      <c r="F8" s="2" t="s">
        <v>16</v>
      </c>
      <c r="G8" s="2" t="s">
        <v>17</v>
      </c>
      <c r="H8" s="2" t="s">
        <v>18</v>
      </c>
      <c r="I8" s="2" t="s">
        <v>19</v>
      </c>
      <c r="J8" s="2" t="s">
        <v>20</v>
      </c>
      <c r="K8" s="2" t="s">
        <v>21</v>
      </c>
      <c r="L8" s="3" t="s">
        <v>11</v>
      </c>
    </row>
    <row r="9" spans="1:13" x14ac:dyDescent="0.25">
      <c r="A9" t="s">
        <v>6</v>
      </c>
      <c r="B9" s="3"/>
      <c r="C9" s="3"/>
      <c r="D9" s="2"/>
      <c r="E9" s="2"/>
      <c r="F9" s="2"/>
      <c r="G9" s="2"/>
      <c r="H9" s="2"/>
      <c r="I9" s="2"/>
      <c r="J9" s="2"/>
      <c r="K9" s="2"/>
      <c r="L9" s="3"/>
    </row>
    <row r="10" spans="1:13" x14ac:dyDescent="0.25">
      <c r="A10" t="s">
        <v>7</v>
      </c>
      <c r="B10" s="3"/>
      <c r="C10" s="3"/>
      <c r="D10" s="2"/>
      <c r="E10" s="2"/>
      <c r="F10" s="2"/>
      <c r="G10" s="2"/>
      <c r="H10" s="2"/>
      <c r="I10" s="2"/>
      <c r="J10" s="2"/>
      <c r="K10" s="2"/>
      <c r="L10" s="3"/>
    </row>
    <row r="11" spans="1:13" x14ac:dyDescent="0.25">
      <c r="A11" t="s">
        <v>8</v>
      </c>
      <c r="H11" s="1" t="s">
        <v>9</v>
      </c>
      <c r="I11" s="1"/>
      <c r="J11" s="1"/>
    </row>
    <row r="18" spans="1:19" x14ac:dyDescent="0.25">
      <c r="A18">
        <v>20200901</v>
      </c>
      <c r="H18">
        <v>20200902</v>
      </c>
      <c r="O18">
        <v>20200903</v>
      </c>
    </row>
    <row r="21" spans="1:19" x14ac:dyDescent="0.25">
      <c r="B21" t="s">
        <v>10</v>
      </c>
      <c r="D21" t="s">
        <v>11</v>
      </c>
      <c r="I21" t="s">
        <v>10</v>
      </c>
      <c r="K21" t="s">
        <v>11</v>
      </c>
      <c r="P21" t="s">
        <v>10</v>
      </c>
      <c r="R21" t="s">
        <v>11</v>
      </c>
    </row>
    <row r="22" spans="1:19" x14ac:dyDescent="0.25">
      <c r="B22" t="s">
        <v>22</v>
      </c>
      <c r="C22" t="s">
        <v>23</v>
      </c>
      <c r="D22" t="s">
        <v>22</v>
      </c>
      <c r="E22" t="s">
        <v>23</v>
      </c>
      <c r="I22" t="s">
        <v>22</v>
      </c>
      <c r="J22" t="s">
        <v>23</v>
      </c>
      <c r="K22" t="s">
        <v>22</v>
      </c>
      <c r="L22" t="s">
        <v>23</v>
      </c>
      <c r="P22" t="s">
        <v>22</v>
      </c>
      <c r="Q22" t="s">
        <v>23</v>
      </c>
      <c r="R22" t="s">
        <v>22</v>
      </c>
      <c r="S22" t="s">
        <v>23</v>
      </c>
    </row>
    <row r="23" spans="1:19" x14ac:dyDescent="0.25">
      <c r="A23">
        <v>0</v>
      </c>
      <c r="B23">
        <v>566.33333333333337</v>
      </c>
      <c r="C23">
        <v>16.772994167212168</v>
      </c>
      <c r="D23">
        <v>572</v>
      </c>
      <c r="E23">
        <v>20.808652046684813</v>
      </c>
      <c r="H23">
        <v>0</v>
      </c>
      <c r="I23">
        <v>1062</v>
      </c>
      <c r="J23">
        <v>263.64180245173566</v>
      </c>
      <c r="K23">
        <v>914</v>
      </c>
      <c r="L23">
        <v>104.23051376636306</v>
      </c>
      <c r="O23">
        <v>0</v>
      </c>
      <c r="P23">
        <v>618</v>
      </c>
      <c r="Q23">
        <v>30.116440692751194</v>
      </c>
      <c r="R23">
        <v>576.66666666666663</v>
      </c>
      <c r="S23">
        <v>43.143172499635831</v>
      </c>
    </row>
    <row r="24" spans="1:19" x14ac:dyDescent="0.25">
      <c r="A24">
        <v>10</v>
      </c>
      <c r="B24">
        <v>2007</v>
      </c>
      <c r="C24">
        <v>289.13837517700762</v>
      </c>
      <c r="D24">
        <v>2652</v>
      </c>
      <c r="E24">
        <v>84.78797084492588</v>
      </c>
      <c r="H24">
        <v>10</v>
      </c>
      <c r="I24">
        <v>5594</v>
      </c>
      <c r="J24">
        <v>2395.8253275228558</v>
      </c>
      <c r="K24">
        <v>4447</v>
      </c>
      <c r="L24">
        <v>1122.4228258548558</v>
      </c>
      <c r="O24">
        <v>10</v>
      </c>
      <c r="P24">
        <v>2482.3333333333335</v>
      </c>
      <c r="Q24">
        <v>303.84590392719355</v>
      </c>
      <c r="R24">
        <v>1794.3333333333333</v>
      </c>
      <c r="S24">
        <v>283.07831660749474</v>
      </c>
    </row>
    <row r="25" spans="1:19" x14ac:dyDescent="0.25">
      <c r="A25">
        <v>20</v>
      </c>
      <c r="B25">
        <v>4787</v>
      </c>
      <c r="C25">
        <v>1250.2099823629628</v>
      </c>
      <c r="D25">
        <v>3711</v>
      </c>
      <c r="E25">
        <v>576.00260416077981</v>
      </c>
      <c r="H25">
        <v>20</v>
      </c>
      <c r="I25">
        <v>11359.666666666666</v>
      </c>
      <c r="J25">
        <v>289.00230679586855</v>
      </c>
      <c r="K25">
        <v>7847.333333333333</v>
      </c>
      <c r="L25">
        <v>2830.4079800151299</v>
      </c>
      <c r="O25">
        <v>20</v>
      </c>
      <c r="P25">
        <v>4085.6666666666665</v>
      </c>
      <c r="Q25">
        <v>630.94003941209189</v>
      </c>
      <c r="R25">
        <v>4851.666666666667</v>
      </c>
      <c r="S25">
        <v>1357.0708652584565</v>
      </c>
    </row>
    <row r="26" spans="1:19" x14ac:dyDescent="0.25">
      <c r="A26">
        <v>40</v>
      </c>
      <c r="B26">
        <v>8278</v>
      </c>
      <c r="C26">
        <v>2149.3322218772973</v>
      </c>
      <c r="D26">
        <v>6388.666666666667</v>
      </c>
      <c r="E26">
        <v>325.56770929152867</v>
      </c>
      <c r="H26">
        <v>40</v>
      </c>
      <c r="I26">
        <v>20268.666666666668</v>
      </c>
      <c r="J26">
        <v>1475.6047347895485</v>
      </c>
      <c r="K26">
        <v>17030.333333333332</v>
      </c>
      <c r="L26">
        <v>1617.6372687760793</v>
      </c>
      <c r="O26">
        <v>40</v>
      </c>
      <c r="P26">
        <v>9677</v>
      </c>
      <c r="Q26">
        <v>192.95336224072386</v>
      </c>
      <c r="R26">
        <v>7800.666666666667</v>
      </c>
      <c r="S26">
        <v>1716.3453420956193</v>
      </c>
    </row>
    <row r="27" spans="1:19" x14ac:dyDescent="0.25">
      <c r="A27">
        <v>60</v>
      </c>
      <c r="B27">
        <v>10758.333333333334</v>
      </c>
      <c r="C27">
        <v>2230.7470348144234</v>
      </c>
      <c r="D27">
        <v>8764</v>
      </c>
      <c r="E27">
        <v>492.4388286883966</v>
      </c>
      <c r="H27">
        <v>60</v>
      </c>
      <c r="I27">
        <v>22193.666666666668</v>
      </c>
      <c r="J27">
        <v>4011.7403123000586</v>
      </c>
      <c r="K27">
        <v>23574</v>
      </c>
      <c r="L27">
        <v>987.65226674169082</v>
      </c>
      <c r="O27">
        <v>60</v>
      </c>
      <c r="P27">
        <v>14108.333333333334</v>
      </c>
      <c r="Q27">
        <v>2057.848471907811</v>
      </c>
      <c r="R27">
        <v>11910.333333333334</v>
      </c>
      <c r="S27">
        <v>1967.3663444649405</v>
      </c>
    </row>
    <row r="28" spans="1:19" x14ac:dyDescent="0.25">
      <c r="A28">
        <v>80</v>
      </c>
      <c r="B28">
        <v>11791.666666666666</v>
      </c>
      <c r="C28">
        <v>998.87653558051579</v>
      </c>
      <c r="D28">
        <v>12041</v>
      </c>
      <c r="E28">
        <v>3628.6668350786904</v>
      </c>
      <c r="H28">
        <v>80</v>
      </c>
      <c r="I28">
        <v>26772</v>
      </c>
      <c r="J28">
        <v>9487.2695228922421</v>
      </c>
      <c r="K28">
        <v>23289.666666666668</v>
      </c>
      <c r="L28">
        <v>7853.492556393835</v>
      </c>
      <c r="O28">
        <v>80</v>
      </c>
      <c r="P28">
        <v>20861.666666666668</v>
      </c>
      <c r="Q28">
        <v>4265.735145708577</v>
      </c>
      <c r="R28">
        <v>16904.333333333332</v>
      </c>
      <c r="S28">
        <v>929.62483472276779</v>
      </c>
    </row>
    <row r="29" spans="1:19" x14ac:dyDescent="0.25">
      <c r="A29">
        <v>100</v>
      </c>
      <c r="B29">
        <v>20155.333333333332</v>
      </c>
      <c r="C29">
        <v>4451.6605141602358</v>
      </c>
      <c r="D29">
        <v>22635.666666666668</v>
      </c>
      <c r="E29">
        <v>2242.789631983645</v>
      </c>
      <c r="H29">
        <v>100</v>
      </c>
      <c r="I29">
        <v>32304</v>
      </c>
      <c r="J29">
        <v>1895.5070561725693</v>
      </c>
      <c r="K29">
        <v>33053</v>
      </c>
      <c r="L29">
        <v>2619.4348627137115</v>
      </c>
      <c r="O29">
        <v>100</v>
      </c>
      <c r="P29">
        <v>17257</v>
      </c>
      <c r="Q29">
        <v>2611.6996381666863</v>
      </c>
      <c r="R29">
        <v>22680</v>
      </c>
      <c r="S29">
        <v>3081.1486494487735</v>
      </c>
    </row>
    <row r="30" spans="1:19" x14ac:dyDescent="0.25">
      <c r="A30">
        <v>120</v>
      </c>
      <c r="B30">
        <v>20683.333333333332</v>
      </c>
      <c r="C30">
        <v>2045.0932334085244</v>
      </c>
      <c r="D30">
        <v>17962.333333333332</v>
      </c>
      <c r="E30">
        <v>2731.1269346797694</v>
      </c>
      <c r="H30">
        <v>120</v>
      </c>
      <c r="I30">
        <v>31578.333333333332</v>
      </c>
      <c r="J30">
        <v>4002.7500962879576</v>
      </c>
      <c r="K30">
        <v>35692</v>
      </c>
      <c r="L30">
        <v>3415.9783371678459</v>
      </c>
      <c r="O30">
        <v>120</v>
      </c>
      <c r="P30">
        <v>22693.333333333332</v>
      </c>
      <c r="Q30">
        <v>6498.7171298136509</v>
      </c>
      <c r="R30">
        <v>25324.333333333332</v>
      </c>
      <c r="S30">
        <v>815.5736222643136</v>
      </c>
    </row>
    <row r="31" spans="1:19" x14ac:dyDescent="0.25">
      <c r="A31">
        <v>160</v>
      </c>
      <c r="B31">
        <v>22533.333333333332</v>
      </c>
      <c r="C31">
        <v>2161.8964668395506</v>
      </c>
      <c r="D31">
        <v>27127</v>
      </c>
      <c r="E31">
        <v>1776.3144428844798</v>
      </c>
      <c r="H31">
        <v>160</v>
      </c>
      <c r="I31">
        <v>34940.333333333336</v>
      </c>
      <c r="J31">
        <v>3368.1330634838841</v>
      </c>
      <c r="K31">
        <v>39229</v>
      </c>
      <c r="L31">
        <v>1804.2402833325721</v>
      </c>
      <c r="O31">
        <v>160</v>
      </c>
      <c r="P31">
        <v>28179.333333333332</v>
      </c>
      <c r="Q31">
        <v>3596.6801822421262</v>
      </c>
      <c r="R31">
        <v>28126.666666666668</v>
      </c>
      <c r="S31">
        <v>3059.0472917778393</v>
      </c>
    </row>
    <row r="32" spans="1:19" x14ac:dyDescent="0.25">
      <c r="A32">
        <v>200</v>
      </c>
      <c r="B32">
        <v>26914.333333333332</v>
      </c>
      <c r="C32">
        <v>4791.6228287849672</v>
      </c>
      <c r="D32">
        <v>30918.333333333332</v>
      </c>
      <c r="E32">
        <v>1280.8439925819746</v>
      </c>
      <c r="H32">
        <v>200</v>
      </c>
      <c r="I32">
        <v>36492.333333333336</v>
      </c>
      <c r="J32">
        <v>3438.835897994165</v>
      </c>
      <c r="K32">
        <v>41381.333333333336</v>
      </c>
      <c r="L32">
        <v>895.00018621971992</v>
      </c>
      <c r="O32">
        <v>200</v>
      </c>
      <c r="P32">
        <v>29042</v>
      </c>
      <c r="Q32">
        <v>2824.0934828719819</v>
      </c>
      <c r="R32">
        <v>30837</v>
      </c>
      <c r="S32">
        <v>5325.94141912958</v>
      </c>
    </row>
    <row r="34" spans="1:20" x14ac:dyDescent="0.25">
      <c r="A34" t="s">
        <v>24</v>
      </c>
      <c r="B34">
        <v>403.66666666666669</v>
      </c>
      <c r="C34">
        <v>1.5275252316519465</v>
      </c>
      <c r="H34" t="s">
        <v>24</v>
      </c>
      <c r="I34">
        <v>437</v>
      </c>
      <c r="J34">
        <v>16.522711641858304</v>
      </c>
      <c r="O34" t="s">
        <v>24</v>
      </c>
      <c r="P34">
        <v>459</v>
      </c>
      <c r="Q34">
        <v>15.0996688705415</v>
      </c>
    </row>
    <row r="37" spans="1:20" x14ac:dyDescent="0.25">
      <c r="B37" t="s">
        <v>10</v>
      </c>
      <c r="E37" t="s">
        <v>11</v>
      </c>
      <c r="I37" t="s">
        <v>10</v>
      </c>
      <c r="L37" t="s">
        <v>11</v>
      </c>
      <c r="P37" t="s">
        <v>10</v>
      </c>
      <c r="S37" t="s">
        <v>11</v>
      </c>
    </row>
    <row r="38" spans="1:20" x14ac:dyDescent="0.25">
      <c r="A38" t="s">
        <v>25</v>
      </c>
      <c r="B38" t="s">
        <v>22</v>
      </c>
      <c r="C38" t="s">
        <v>23</v>
      </c>
      <c r="E38" t="s">
        <v>22</v>
      </c>
      <c r="F38" t="s">
        <v>23</v>
      </c>
      <c r="H38" t="s">
        <v>25</v>
      </c>
      <c r="I38" t="s">
        <v>22</v>
      </c>
      <c r="J38" t="s">
        <v>23</v>
      </c>
      <c r="L38" t="s">
        <v>22</v>
      </c>
      <c r="M38" t="s">
        <v>23</v>
      </c>
      <c r="O38" t="s">
        <v>25</v>
      </c>
      <c r="P38" t="s">
        <v>22</v>
      </c>
      <c r="Q38" t="s">
        <v>23</v>
      </c>
      <c r="S38" t="s">
        <v>22</v>
      </c>
      <c r="T38" t="s">
        <v>23</v>
      </c>
    </row>
    <row r="39" spans="1:20" x14ac:dyDescent="0.25">
      <c r="A39">
        <v>0</v>
      </c>
      <c r="B39">
        <v>1.4029727497935591</v>
      </c>
      <c r="C39">
        <v>4.1551595789955827E-2</v>
      </c>
      <c r="D39">
        <v>0</v>
      </c>
      <c r="E39">
        <v>1.41701073492981</v>
      </c>
      <c r="F39">
        <v>5.1549096730020179E-2</v>
      </c>
      <c r="H39">
        <v>0</v>
      </c>
      <c r="I39">
        <v>2.4302059496567505</v>
      </c>
      <c r="J39">
        <v>0.60329931911152324</v>
      </c>
      <c r="K39">
        <v>0</v>
      </c>
      <c r="L39">
        <v>2.0915331807780322</v>
      </c>
      <c r="M39">
        <v>0.23851376147909167</v>
      </c>
      <c r="O39">
        <v>0</v>
      </c>
      <c r="P39">
        <v>1.34640522875817</v>
      </c>
      <c r="Q39">
        <v>6.5613160550656191E-2</v>
      </c>
      <c r="R39">
        <v>0</v>
      </c>
      <c r="S39">
        <v>1.2563543936092956</v>
      </c>
      <c r="T39">
        <v>9.3993839868487652E-2</v>
      </c>
    </row>
    <row r="40" spans="1:20" x14ac:dyDescent="0.25">
      <c r="A40">
        <v>10</v>
      </c>
      <c r="B40">
        <v>4.9719240297274974</v>
      </c>
      <c r="C40">
        <v>0.71628003759787184</v>
      </c>
      <c r="D40">
        <v>10</v>
      </c>
      <c r="E40">
        <v>6.569777043765483</v>
      </c>
      <c r="F40">
        <v>0.21004451902128624</v>
      </c>
      <c r="H40">
        <v>10</v>
      </c>
      <c r="I40">
        <v>12.800915331807781</v>
      </c>
      <c r="J40">
        <v>5.4824378204184345</v>
      </c>
      <c r="K40">
        <v>10</v>
      </c>
      <c r="L40">
        <v>10.176201372997712</v>
      </c>
      <c r="M40">
        <v>2.568473285709052</v>
      </c>
      <c r="O40">
        <v>10</v>
      </c>
      <c r="P40">
        <v>5.4081336238198983</v>
      </c>
      <c r="Q40">
        <v>0.66197364690020377</v>
      </c>
      <c r="R40">
        <v>10</v>
      </c>
      <c r="S40">
        <v>3.9092229484386345</v>
      </c>
      <c r="T40">
        <v>0.61672835862199293</v>
      </c>
    </row>
    <row r="41" spans="1:20" x14ac:dyDescent="0.25">
      <c r="A41">
        <v>20</v>
      </c>
      <c r="B41">
        <v>11.858794384805945</v>
      </c>
      <c r="C41">
        <v>3.0971345558124592</v>
      </c>
      <c r="D41">
        <v>20</v>
      </c>
      <c r="E41">
        <v>9.1932287365813377</v>
      </c>
      <c r="F41">
        <v>1.4269263521736906</v>
      </c>
      <c r="H41">
        <v>20</v>
      </c>
      <c r="I41">
        <v>25.994660564454612</v>
      </c>
      <c r="J41">
        <v>0.66133250983036285</v>
      </c>
      <c r="K41">
        <v>20</v>
      </c>
      <c r="L41">
        <v>17.957284515636918</v>
      </c>
      <c r="M41">
        <v>6.4769061327577342</v>
      </c>
      <c r="O41">
        <v>20</v>
      </c>
      <c r="P41">
        <v>8.9012345679012341</v>
      </c>
      <c r="Q41">
        <v>1.3745970357561914</v>
      </c>
      <c r="R41">
        <v>20</v>
      </c>
      <c r="S41">
        <v>10.570079883805375</v>
      </c>
      <c r="T41">
        <v>2.956581405791844</v>
      </c>
    </row>
    <row r="42" spans="1:20" x14ac:dyDescent="0.25">
      <c r="A42">
        <v>40</v>
      </c>
      <c r="B42">
        <v>20.507018992568124</v>
      </c>
      <c r="C42">
        <v>5.324522432396277</v>
      </c>
      <c r="D42">
        <v>40</v>
      </c>
      <c r="E42">
        <v>15.826589595375722</v>
      </c>
      <c r="F42">
        <v>0.80652611715490174</v>
      </c>
      <c r="H42">
        <v>40</v>
      </c>
      <c r="I42">
        <v>46.381388253241802</v>
      </c>
      <c r="J42">
        <v>3.376669873660294</v>
      </c>
      <c r="K42">
        <v>40</v>
      </c>
      <c r="L42">
        <v>38.971014492753618</v>
      </c>
      <c r="M42">
        <v>3.7016871139040717</v>
      </c>
      <c r="O42">
        <v>40</v>
      </c>
      <c r="P42">
        <v>21.082788671023966</v>
      </c>
      <c r="Q42">
        <v>0.42037769551355963</v>
      </c>
      <c r="R42">
        <v>40</v>
      </c>
      <c r="S42">
        <v>16.994916485112565</v>
      </c>
      <c r="T42">
        <v>3.7393144707965562</v>
      </c>
    </row>
    <row r="43" spans="1:20" x14ac:dyDescent="0.25">
      <c r="A43">
        <v>60</v>
      </c>
      <c r="B43">
        <v>26.651527663088356</v>
      </c>
      <c r="C43">
        <v>5.5262106560225188</v>
      </c>
      <c r="D43">
        <v>60</v>
      </c>
      <c r="E43">
        <v>21.710982658959537</v>
      </c>
      <c r="F43">
        <v>1.2199145219365728</v>
      </c>
      <c r="H43">
        <v>60</v>
      </c>
      <c r="I43">
        <v>50.786422578184592</v>
      </c>
      <c r="J43">
        <v>9.1801837810069991</v>
      </c>
      <c r="K43">
        <v>60</v>
      </c>
      <c r="L43">
        <v>53.945080091533178</v>
      </c>
      <c r="M43">
        <v>2.2600738369375075</v>
      </c>
      <c r="O43">
        <v>60</v>
      </c>
      <c r="P43">
        <v>30.737109658678289</v>
      </c>
      <c r="Q43">
        <v>4.4833300041564508</v>
      </c>
      <c r="R43">
        <v>60</v>
      </c>
      <c r="S43">
        <v>25.948438634713145</v>
      </c>
      <c r="T43">
        <v>4.2862011861981273</v>
      </c>
    </row>
    <row r="44" spans="1:20" x14ac:dyDescent="0.25">
      <c r="A44">
        <v>80</v>
      </c>
      <c r="B44">
        <v>29.211395540875309</v>
      </c>
      <c r="C44">
        <v>2.4745083457816244</v>
      </c>
      <c r="D44">
        <v>80</v>
      </c>
      <c r="E44">
        <v>29.829066886870354</v>
      </c>
      <c r="F44">
        <v>8.9892654873955991</v>
      </c>
      <c r="H44">
        <v>80</v>
      </c>
      <c r="I44">
        <v>61.263157894736842</v>
      </c>
      <c r="J44">
        <v>21.709998908220232</v>
      </c>
      <c r="K44">
        <v>80</v>
      </c>
      <c r="L44">
        <v>53.294431731502669</v>
      </c>
      <c r="M44">
        <v>17.971378847583146</v>
      </c>
      <c r="O44">
        <v>80</v>
      </c>
      <c r="P44">
        <v>45.450254175744377</v>
      </c>
      <c r="Q44">
        <v>9.2935406224587727</v>
      </c>
      <c r="R44">
        <v>80</v>
      </c>
      <c r="S44">
        <v>36.828612926652141</v>
      </c>
      <c r="T44">
        <v>2.0253264373045048</v>
      </c>
    </row>
    <row r="45" spans="1:20" x14ac:dyDescent="0.25">
      <c r="A45">
        <v>100</v>
      </c>
      <c r="B45">
        <v>49.93063583815028</v>
      </c>
      <c r="C45">
        <v>11.02806072872065</v>
      </c>
      <c r="D45">
        <v>100</v>
      </c>
      <c r="E45">
        <v>56.075144508670519</v>
      </c>
      <c r="F45">
        <v>5.5560436795631167</v>
      </c>
      <c r="H45">
        <v>100</v>
      </c>
      <c r="I45">
        <v>73.922196796338667</v>
      </c>
      <c r="J45">
        <v>4.3375447509669778</v>
      </c>
      <c r="K45">
        <v>100</v>
      </c>
      <c r="L45">
        <v>75.636155606407328</v>
      </c>
      <c r="M45">
        <v>5.994130120626342</v>
      </c>
      <c r="O45">
        <v>100</v>
      </c>
      <c r="P45">
        <v>37.596949891067538</v>
      </c>
      <c r="Q45">
        <v>5.6899774251997526</v>
      </c>
      <c r="R45">
        <v>100</v>
      </c>
      <c r="S45">
        <v>49.411764705882355</v>
      </c>
      <c r="T45">
        <v>6.7127421556618163</v>
      </c>
    </row>
    <row r="46" spans="1:20" x14ac:dyDescent="0.25">
      <c r="A46">
        <v>120</v>
      </c>
      <c r="B46">
        <v>51.238645747316262</v>
      </c>
      <c r="C46">
        <v>5.0662920728534875</v>
      </c>
      <c r="D46">
        <v>120</v>
      </c>
      <c r="E46">
        <v>44.497935590421136</v>
      </c>
      <c r="F46">
        <v>6.76579752604402</v>
      </c>
      <c r="H46">
        <v>120</v>
      </c>
      <c r="I46">
        <v>72.261632341723868</v>
      </c>
      <c r="J46">
        <v>9.1596112043202691</v>
      </c>
      <c r="K46">
        <v>120</v>
      </c>
      <c r="L46">
        <v>81.675057208237988</v>
      </c>
      <c r="M46">
        <v>7.8168840667456427</v>
      </c>
      <c r="O46">
        <v>120</v>
      </c>
      <c r="P46">
        <v>49.440813362381988</v>
      </c>
      <c r="Q46">
        <v>14.158425119419718</v>
      </c>
      <c r="R46">
        <v>120</v>
      </c>
      <c r="S46">
        <v>55.172839506172835</v>
      </c>
      <c r="T46">
        <v>1.7768488502490491</v>
      </c>
    </row>
    <row r="47" spans="1:20" x14ac:dyDescent="0.25">
      <c r="A47">
        <v>160</v>
      </c>
      <c r="B47">
        <v>55.821635012386452</v>
      </c>
      <c r="C47">
        <v>5.3556477295777469</v>
      </c>
      <c r="D47">
        <v>160</v>
      </c>
      <c r="E47">
        <v>67.201486374896774</v>
      </c>
      <c r="F47">
        <v>4.4004486611506515</v>
      </c>
      <c r="H47">
        <v>160</v>
      </c>
      <c r="I47">
        <v>79.954996186117469</v>
      </c>
      <c r="J47">
        <v>7.7073983146084304</v>
      </c>
      <c r="K47">
        <v>160</v>
      </c>
      <c r="L47">
        <v>89.768878718535476</v>
      </c>
      <c r="M47">
        <v>4.1286963005322015</v>
      </c>
      <c r="O47">
        <v>160</v>
      </c>
      <c r="P47">
        <v>61.392883079157585</v>
      </c>
      <c r="Q47">
        <v>7.8359045364752209</v>
      </c>
      <c r="R47">
        <v>160</v>
      </c>
      <c r="S47">
        <v>61.278140885984023</v>
      </c>
      <c r="T47">
        <v>6.6645910496249225</v>
      </c>
    </row>
    <row r="48" spans="1:20" x14ac:dyDescent="0.25">
      <c r="A48">
        <v>200</v>
      </c>
      <c r="B48">
        <v>66.674649050371585</v>
      </c>
      <c r="C48">
        <v>11.870246479236087</v>
      </c>
      <c r="D48">
        <v>200</v>
      </c>
      <c r="E48">
        <v>76.593724194880252</v>
      </c>
      <c r="F48">
        <v>3.1730239287745032</v>
      </c>
      <c r="H48">
        <v>200</v>
      </c>
      <c r="I48">
        <v>83.506483600305117</v>
      </c>
      <c r="J48">
        <v>7.8691896979271512</v>
      </c>
      <c r="K48">
        <v>200</v>
      </c>
      <c r="L48">
        <v>94.694126620900079</v>
      </c>
      <c r="M48">
        <v>2.0480553460405488</v>
      </c>
      <c r="O48">
        <v>200</v>
      </c>
      <c r="P48">
        <v>63.272331154684096</v>
      </c>
      <c r="Q48">
        <v>6.1527091130108538</v>
      </c>
      <c r="R48">
        <v>200</v>
      </c>
      <c r="S48">
        <v>67.183006535947712</v>
      </c>
      <c r="T48">
        <v>11.603358211611285</v>
      </c>
    </row>
    <row r="55" spans="1:6" x14ac:dyDescent="0.25">
      <c r="A55" t="s">
        <v>26</v>
      </c>
      <c r="B55" t="s">
        <v>27</v>
      </c>
      <c r="E55" t="s">
        <v>23</v>
      </c>
    </row>
    <row r="56" spans="1:6" x14ac:dyDescent="0.25">
      <c r="A56" t="s">
        <v>25</v>
      </c>
      <c r="B56" t="s">
        <v>10</v>
      </c>
      <c r="C56" t="s">
        <v>25</v>
      </c>
      <c r="D56" t="s">
        <v>11</v>
      </c>
      <c r="E56" t="s">
        <v>10</v>
      </c>
      <c r="F56" t="s">
        <v>11</v>
      </c>
    </row>
    <row r="57" spans="1:6" x14ac:dyDescent="0.25">
      <c r="A57">
        <v>0</v>
      </c>
      <c r="B57">
        <f>AVERAGEA(B39,I39,P39)</f>
        <v>1.7265279760694934</v>
      </c>
      <c r="C57">
        <v>0</v>
      </c>
      <c r="D57">
        <f t="shared" ref="D57:D66" si="0">AVERAGEA(E39,L39,S39)</f>
        <v>1.5882994364390459</v>
      </c>
      <c r="E57">
        <f t="shared" ref="E57:E66" si="1">STDEVA(B39,I39,P39)</f>
        <v>0.61005900451753337</v>
      </c>
      <c r="F57">
        <f t="shared" ref="F57:F66" si="2">STDEVA(E39,L39,S39)</f>
        <v>0.44315433663984399</v>
      </c>
    </row>
    <row r="58" spans="1:6" x14ac:dyDescent="0.25">
      <c r="A58">
        <v>10</v>
      </c>
      <c r="B58">
        <f t="shared" ref="B58:B66" si="3">AVERAGEA(B40,I40,P40)</f>
        <v>7.7269909951183919</v>
      </c>
      <c r="C58">
        <v>10</v>
      </c>
      <c r="D58">
        <f t="shared" si="0"/>
        <v>6.8850671217339432</v>
      </c>
      <c r="E58">
        <f t="shared" si="1"/>
        <v>4.3995568905665046</v>
      </c>
      <c r="F58">
        <f t="shared" si="2"/>
        <v>3.145363336471839</v>
      </c>
    </row>
    <row r="59" spans="1:6" x14ac:dyDescent="0.25">
      <c r="A59">
        <v>20</v>
      </c>
      <c r="B59">
        <f t="shared" si="3"/>
        <v>15.584896505720598</v>
      </c>
      <c r="C59">
        <v>20</v>
      </c>
      <c r="D59">
        <f t="shared" si="0"/>
        <v>12.573531045341211</v>
      </c>
      <c r="E59">
        <f t="shared" si="1"/>
        <v>9.1355996429640687</v>
      </c>
      <c r="F59">
        <f t="shared" si="2"/>
        <v>4.7130171697219421</v>
      </c>
    </row>
    <row r="60" spans="1:6" x14ac:dyDescent="0.25">
      <c r="A60">
        <v>40</v>
      </c>
      <c r="B60">
        <f t="shared" si="3"/>
        <v>29.323731972277965</v>
      </c>
      <c r="C60">
        <v>40</v>
      </c>
      <c r="D60">
        <f t="shared" si="0"/>
        <v>23.930840191080634</v>
      </c>
      <c r="E60">
        <f t="shared" si="1"/>
        <v>14.775168561823113</v>
      </c>
      <c r="F60">
        <f t="shared" si="2"/>
        <v>13.038265958280228</v>
      </c>
    </row>
    <row r="61" spans="1:6" x14ac:dyDescent="0.25">
      <c r="A61">
        <v>60</v>
      </c>
      <c r="B61">
        <f t="shared" si="3"/>
        <v>36.058353299983743</v>
      </c>
      <c r="C61">
        <v>60</v>
      </c>
      <c r="D61">
        <f t="shared" si="0"/>
        <v>33.86816712840195</v>
      </c>
      <c r="E61">
        <f t="shared" si="1"/>
        <v>12.917430609772406</v>
      </c>
      <c r="F61">
        <f t="shared" si="2"/>
        <v>17.515731040509639</v>
      </c>
    </row>
    <row r="62" spans="1:6" x14ac:dyDescent="0.25">
      <c r="A62">
        <v>80</v>
      </c>
      <c r="B62">
        <f t="shared" si="3"/>
        <v>45.308269203785507</v>
      </c>
      <c r="C62">
        <v>80</v>
      </c>
      <c r="D62">
        <f t="shared" si="0"/>
        <v>39.984037181675056</v>
      </c>
      <c r="E62">
        <f t="shared" si="1"/>
        <v>16.026352900653986</v>
      </c>
      <c r="F62">
        <f t="shared" si="2"/>
        <v>12.046715880056984</v>
      </c>
    </row>
    <row r="63" spans="1:6" x14ac:dyDescent="0.25">
      <c r="A63">
        <v>100</v>
      </c>
      <c r="B63">
        <f t="shared" si="3"/>
        <v>53.816594175185493</v>
      </c>
      <c r="C63">
        <v>100</v>
      </c>
      <c r="D63">
        <f t="shared" si="0"/>
        <v>60.374354940320067</v>
      </c>
      <c r="E63">
        <f t="shared" si="1"/>
        <v>18.471772920597186</v>
      </c>
      <c r="F63">
        <f t="shared" si="2"/>
        <v>13.630556748628683</v>
      </c>
    </row>
    <row r="64" spans="1:6" x14ac:dyDescent="0.25">
      <c r="A64">
        <v>120</v>
      </c>
      <c r="B64">
        <f t="shared" si="3"/>
        <v>57.647030483807377</v>
      </c>
      <c r="C64">
        <v>120</v>
      </c>
      <c r="D64">
        <f t="shared" si="0"/>
        <v>60.448610768277319</v>
      </c>
      <c r="E64">
        <f t="shared" si="1"/>
        <v>12.688498371365348</v>
      </c>
      <c r="F64">
        <f t="shared" si="2"/>
        <v>19.141836765420969</v>
      </c>
    </row>
    <row r="65" spans="1:6" x14ac:dyDescent="0.25">
      <c r="A65">
        <v>160</v>
      </c>
      <c r="B65">
        <f t="shared" si="3"/>
        <v>65.723171425887173</v>
      </c>
      <c r="C65">
        <v>160</v>
      </c>
      <c r="D65">
        <f t="shared" si="0"/>
        <v>72.74950199313875</v>
      </c>
      <c r="E65">
        <f t="shared" si="1"/>
        <v>12.635993362605188</v>
      </c>
      <c r="F65">
        <f t="shared" si="2"/>
        <v>15.033824980223384</v>
      </c>
    </row>
    <row r="66" spans="1:6" x14ac:dyDescent="0.25">
      <c r="A66">
        <v>200</v>
      </c>
      <c r="B66">
        <f t="shared" si="3"/>
        <v>71.151154601786928</v>
      </c>
      <c r="C66">
        <v>200</v>
      </c>
      <c r="D66">
        <f t="shared" si="0"/>
        <v>79.490285783909357</v>
      </c>
      <c r="E66">
        <f t="shared" si="1"/>
        <v>10.834415432410173</v>
      </c>
      <c r="F66">
        <f t="shared" si="2"/>
        <v>13.982416953497189</v>
      </c>
    </row>
  </sheetData>
  <mergeCells count="23">
    <mergeCell ref="B8:B10"/>
    <mergeCell ref="C8:C10"/>
    <mergeCell ref="D8:D10"/>
    <mergeCell ref="E8:E10"/>
    <mergeCell ref="F8:F10"/>
    <mergeCell ref="G8:G10"/>
    <mergeCell ref="H8:H10"/>
    <mergeCell ref="H11:J11"/>
    <mergeCell ref="L5:L7"/>
    <mergeCell ref="L8:L10"/>
    <mergeCell ref="G5:G7"/>
    <mergeCell ref="H5:H7"/>
    <mergeCell ref="I8:I10"/>
    <mergeCell ref="J8:J10"/>
    <mergeCell ref="K8:K10"/>
    <mergeCell ref="I5:I7"/>
    <mergeCell ref="J5:J7"/>
    <mergeCell ref="K5:K7"/>
    <mergeCell ref="B5:B7"/>
    <mergeCell ref="C5:C7"/>
    <mergeCell ref="D5:D7"/>
    <mergeCell ref="E5:E7"/>
    <mergeCell ref="F5:F7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Plate Organization</vt:lpstr>
      <vt:lpstr>Day1</vt:lpstr>
      <vt:lpstr>Day2</vt:lpstr>
      <vt:lpstr>Day3</vt:lpstr>
      <vt:lpstr>Data organization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Macbook</dc:creator>
  <cp:lastModifiedBy>sysadm</cp:lastModifiedBy>
  <dcterms:created xsi:type="dcterms:W3CDTF">2020-09-07T15:56:17Z</dcterms:created>
  <dcterms:modified xsi:type="dcterms:W3CDTF">2021-03-18T20:13:39Z</dcterms:modified>
</cp:coreProperties>
</file>